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Timesheet" sheetId="2" state="visible" r:id="rId2"/>
    <sheet xmlns:r="http://schemas.openxmlformats.org/officeDocument/2006/relationships" name="Employee Database" sheetId="3" state="visible" r:id="rId3"/>
    <sheet xmlns:r="http://schemas.openxmlformats.org/officeDocument/2006/relationships" name="Payroll Calculator" sheetId="4" state="visible" r:id="rId4"/>
    <sheet xmlns:r="http://schemas.openxmlformats.org/officeDocument/2006/relationships" name="Department Summary" sheetId="5" state="visible" r:id="rId5"/>
    <sheet xmlns:r="http://schemas.openxmlformats.org/officeDocument/2006/relationships" name="Monthly Report" sheetId="6" state="visible" r:id="rId6"/>
    <sheet xmlns:r="http://schemas.openxmlformats.org/officeDocument/2006/relationships" name="Overtime Tracker" sheetId="7" state="visible" r:id="rId7"/>
    <sheet xmlns:r="http://schemas.openxmlformats.org/officeDocument/2006/relationships" name="Charts" sheetId="8" state="visible" r:id="rId8"/>
    <sheet xmlns:r="http://schemas.openxmlformats.org/officeDocument/2006/relationships" name="Instructio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$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66666"/>
      <sz val="11"/>
    </font>
    <font>
      <name val="Calibri"/>
      <b val="1"/>
      <color rgb="001B3A5C"/>
      <sz val="20"/>
    </font>
    <font>
      <name val="Calibri"/>
      <color rgb="00666666"/>
      <sz val="9"/>
    </font>
    <font>
      <name val="Calibri"/>
      <i val="1"/>
      <color rgb="00999999"/>
      <sz val="8"/>
    </font>
    <font>
      <name val="Calibri"/>
      <b val="1"/>
      <color rgb="001B3A5C"/>
      <sz val="12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000000"/>
      <sz val="10"/>
    </font>
    <font>
      <name val="Calibri"/>
      <color rgb="00000000"/>
      <sz val="10"/>
    </font>
  </fonts>
  <fills count="8">
    <fill>
      <patternFill/>
    </fill>
    <fill>
      <patternFill patternType="gray125"/>
    </fill>
    <fill>
      <patternFill patternType="solid">
        <fgColor rgb="001B3A5C"/>
        <bgColor rgb="001B3A5C"/>
      </patternFill>
    </fill>
    <fill>
      <patternFill patternType="solid">
        <fgColor rgb="00D6E4F0"/>
        <bgColor rgb="00D6E4F0"/>
      </patternFill>
    </fill>
    <fill>
      <patternFill patternType="solid">
        <fgColor rgb="002B579A"/>
        <bgColor rgb="002B579A"/>
      </patternFill>
    </fill>
    <fill>
      <patternFill patternType="solid">
        <fgColor rgb="00E2EFDA"/>
        <bgColor rgb="00E2EFDA"/>
      </patternFill>
    </fill>
    <fill>
      <patternFill patternType="solid">
        <fgColor rgb="00FFF2CC"/>
        <bgColor rgb="00FFF2CC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0" fillId="3" borderId="1" pivotButton="0" quotePrefix="0" xfId="0"/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166" fontId="8" fillId="0" borderId="1" applyAlignment="1" pivotButton="0" quotePrefix="0" xfId="0">
      <alignment horizontal="center" vertical="center" wrapText="1"/>
    </xf>
    <xf numFmtId="165" fontId="8" fillId="0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9" fillId="0" borderId="1" pivotButton="0" quotePrefix="0" xfId="0"/>
    <xf numFmtId="0" fontId="9" fillId="0" borderId="1" applyAlignment="1" pivotButton="0" quotePrefix="0" xfId="0">
      <alignment horizontal="center" vertical="center" wrapText="1"/>
    </xf>
    <xf numFmtId="166" fontId="9" fillId="0" borderId="1" applyAlignment="1" pivotButton="0" quotePrefix="0" xfId="0">
      <alignment horizontal="center" vertical="center" wrapText="1"/>
    </xf>
    <xf numFmtId="165" fontId="9" fillId="0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164" fontId="9" fillId="0" borderId="1" applyAlignment="1" pivotButton="0" quotePrefix="0" xfId="0">
      <alignment horizontal="center" vertical="center" wrapText="1"/>
    </xf>
    <xf numFmtId="166" fontId="8" fillId="7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11" fillId="3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 wrapText="1"/>
    </xf>
    <xf numFmtId="165" fontId="12" fillId="0" borderId="1" applyAlignment="1" pivotButton="0" quotePrefix="0" xfId="0">
      <alignment horizontal="center" vertical="center" wrapText="1"/>
    </xf>
    <xf numFmtId="166" fontId="12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 wrapText="1"/>
    </xf>
    <xf numFmtId="164" fontId="8" fillId="7" borderId="1" applyAlignment="1" pivotButton="0" quotePrefix="0" xfId="0">
      <alignment horizontal="center" vertical="center" wrapText="1"/>
    </xf>
    <xf numFmtId="165" fontId="8" fillId="7" borderId="1" applyAlignment="1" pivotButton="0" quotePrefix="0" xfId="0">
      <alignment horizontal="center" vertical="center" wrapText="1"/>
    </xf>
    <xf numFmtId="0" fontId="7" fillId="4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11" fillId="0" borderId="1" applyAlignment="1" pivotButton="0" quotePrefix="0" xfId="0">
      <alignment horizontal="left" vertical="center" wrapText="1"/>
    </xf>
    <xf numFmtId="0" fontId="12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E2EFDA"/>
          <bgColor rgb="00E2EFDA"/>
        </patternFill>
      </fill>
    </dxf>
    <dxf>
      <fill>
        <patternFill patternType="solid">
          <fgColor rgb="00FFF2CC"/>
          <bgColor rgb="00FFF2CC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Department Hours Comparison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'Charts'!B3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'Charts'!$A$4:$A$8</f>
            </numRef>
          </cat>
          <val>
            <numRef>
              <f>'Charts'!$B$4:$B$8</f>
            </numRef>
          </val>
        </ser>
        <ser>
          <idx val="1"/>
          <order val="1"/>
          <tx>
            <strRef>
              <f>'Charts'!C3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'Charts'!$A$4:$A$8</f>
            </numRef>
          </cat>
          <val>
            <numRef>
              <f>'Charts'!$C$4:$C$8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Department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Payroll Distribution by Department</a:t>
            </a:r>
          </a:p>
        </rich>
      </tx>
    </title>
    <plotArea>
      <pieChart>
        <varyColors val="1"/>
        <ser>
          <idx val="0"/>
          <order val="0"/>
          <tx>
            <strRef>
              <f>'Charts'!D3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'Charts'!$A$4:$A$8</f>
            </numRef>
          </cat>
          <val>
            <numRef>
              <f>'Charts'!$D$4:$D$8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Hours Trend</a:t>
            </a:r>
          </a:p>
        </rich>
      </tx>
    </title>
    <plotArea>
      <lineChart>
        <grouping val="standard"/>
        <ser>
          <idx val="0"/>
          <order val="0"/>
          <tx>
            <strRef>
              <f>'Charts'!H3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'Charts'!$G$4:$G$9</f>
            </numRef>
          </cat>
          <val>
            <numRef>
              <f>'Charts'!$H$4:$H$9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Hours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27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B579A"/>
    <outlinePr summaryBelow="1" summaryRight="1"/>
    <pageSetUpPr/>
  </sheetPr>
  <dimension ref="A1:W18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2" customWidth="1" min="4" max="4"/>
    <col width="12" customWidth="1" min="5" max="5"/>
    <col width="14" customWidth="1" min="6" max="6"/>
    <col width="14" customWidth="1" min="7" max="7"/>
    <col width="12" customWidth="1" min="8" max="8"/>
  </cols>
  <sheetData>
    <row r="1" ht="40" customHeight="1">
      <c r="A1" s="1" t="inlineStr">
        <is>
          <t>EMPLOYEE TIMESHEET PRO 2024</t>
        </is>
      </c>
    </row>
    <row r="2">
      <c r="A2" s="2" t="inlineStr">
        <is>
          <t>Workforce Time Tracking &amp; Payroll Management Dashboard</t>
        </is>
      </c>
    </row>
    <row r="4">
      <c r="A4" s="3" t="n"/>
      <c r="B4" s="4" t="n">
        <v>1856.5</v>
      </c>
      <c r="C4" s="3" t="n"/>
      <c r="E4" s="3" t="n"/>
      <c r="F4" s="4" t="n">
        <v>124</v>
      </c>
      <c r="G4" s="3" t="n"/>
      <c r="I4" s="3" t="n"/>
      <c r="J4" s="5" t="n">
        <v>0.9399999999999999</v>
      </c>
      <c r="K4" s="3" t="n"/>
      <c r="M4" s="3" t="n"/>
      <c r="N4" s="6" t="n">
        <v>89450</v>
      </c>
      <c r="O4" s="3" t="n"/>
      <c r="Q4" s="3" t="n"/>
      <c r="R4" s="4" t="n">
        <v>1732.5</v>
      </c>
      <c r="S4" s="3" t="n"/>
      <c r="U4" s="3" t="n"/>
      <c r="V4" s="7" t="n">
        <v>8</v>
      </c>
      <c r="W4" s="3" t="n"/>
    </row>
    <row r="5">
      <c r="A5" s="3" t="n"/>
      <c r="B5" s="8" t="inlineStr">
        <is>
          <t>Total Hours Worked</t>
        </is>
      </c>
      <c r="C5" s="3" t="n"/>
      <c r="E5" s="3" t="n"/>
      <c r="F5" s="8" t="inlineStr">
        <is>
          <t>Total Overtime</t>
        </is>
      </c>
      <c r="G5" s="3" t="n"/>
      <c r="I5" s="3" t="n"/>
      <c r="J5" s="8" t="inlineStr">
        <is>
          <t>Avg Attendance Rate</t>
        </is>
      </c>
      <c r="K5" s="3" t="n"/>
      <c r="M5" s="3" t="n"/>
      <c r="N5" s="8" t="inlineStr">
        <is>
          <t>Total Payroll Cost</t>
        </is>
      </c>
      <c r="O5" s="3" t="n"/>
      <c r="Q5" s="3" t="n"/>
      <c r="R5" s="8" t="inlineStr">
        <is>
          <t>Regular Hours</t>
        </is>
      </c>
      <c r="S5" s="3" t="n"/>
      <c r="U5" s="3" t="n"/>
      <c r="V5" s="8" t="inlineStr">
        <is>
          <t>Late Arrivals</t>
        </is>
      </c>
      <c r="W5" s="3" t="n"/>
    </row>
    <row r="6">
      <c r="A6" s="3" t="n"/>
      <c r="B6" s="9" t="inlineStr">
        <is>
          <t>This month</t>
        </is>
      </c>
      <c r="C6" s="3" t="n"/>
      <c r="E6" s="3" t="n"/>
      <c r="F6" s="9" t="inlineStr">
        <is>
          <t>12 employees</t>
        </is>
      </c>
      <c r="G6" s="3" t="n"/>
      <c r="I6" s="3" t="n"/>
      <c r="J6" s="9" t="inlineStr">
        <is>
          <t>+2% vs last month</t>
        </is>
      </c>
      <c r="K6" s="3" t="n"/>
      <c r="M6" s="3" t="n"/>
      <c r="N6" s="9" t="inlineStr">
        <is>
          <t>This month</t>
        </is>
      </c>
      <c r="O6" s="3" t="n"/>
      <c r="Q6" s="3" t="n"/>
      <c r="R6" s="9" t="inlineStr">
        <is>
          <t>93% of total</t>
        </is>
      </c>
      <c r="S6" s="3" t="n"/>
      <c r="U6" s="3" t="n"/>
      <c r="V6" s="9" t="inlineStr">
        <is>
          <t>This month</t>
        </is>
      </c>
      <c r="W6" s="3" t="n"/>
    </row>
    <row r="11">
      <c r="A11" s="10" t="inlineStr">
        <is>
          <t>Department Summary</t>
        </is>
      </c>
    </row>
    <row r="12">
      <c r="A12" s="11" t="inlineStr">
        <is>
          <t>Department</t>
        </is>
      </c>
      <c r="B12" s="11" t="inlineStr">
        <is>
          <t>Employees</t>
        </is>
      </c>
      <c r="C12" s="11" t="inlineStr">
        <is>
          <t>Regular Hours</t>
        </is>
      </c>
      <c r="D12" s="11" t="inlineStr">
        <is>
          <t>Overtime</t>
        </is>
      </c>
      <c r="E12" s="11" t="inlineStr">
        <is>
          <t>Total Hours</t>
        </is>
      </c>
      <c r="F12" s="11" t="inlineStr">
        <is>
          <t>Payroll Cost</t>
        </is>
      </c>
      <c r="G12" s="11" t="inlineStr">
        <is>
          <t>Avg Attendance</t>
        </is>
      </c>
      <c r="H12" s="11" t="inlineStr">
        <is>
          <t>Status</t>
        </is>
      </c>
    </row>
    <row r="13">
      <c r="A13" s="12" t="inlineStr">
        <is>
          <t>Engineering</t>
        </is>
      </c>
      <c r="B13" s="12" t="n">
        <v>8</v>
      </c>
      <c r="C13" s="12" t="n">
        <v>640</v>
      </c>
      <c r="D13" s="12" t="n">
        <v>48</v>
      </c>
      <c r="E13" s="12" t="n">
        <v>688</v>
      </c>
      <c r="F13" s="13" t="n">
        <v>38400</v>
      </c>
      <c r="G13" s="14" t="n">
        <v>0.96</v>
      </c>
      <c r="H13" s="15" t="inlineStr">
        <is>
          <t>On Track</t>
        </is>
      </c>
    </row>
    <row r="14">
      <c r="A14" s="12" t="inlineStr">
        <is>
          <t>Marketing</t>
        </is>
      </c>
      <c r="B14" s="12" t="n">
        <v>5</v>
      </c>
      <c r="C14" s="12" t="n">
        <v>400</v>
      </c>
      <c r="D14" s="12" t="n">
        <v>20</v>
      </c>
      <c r="E14" s="12" t="n">
        <v>420</v>
      </c>
      <c r="F14" s="13" t="n">
        <v>19600</v>
      </c>
      <c r="G14" s="14" t="n">
        <v>0.95</v>
      </c>
      <c r="H14" s="15" t="inlineStr">
        <is>
          <t>On Track</t>
        </is>
      </c>
    </row>
    <row r="15">
      <c r="A15" s="12" t="inlineStr">
        <is>
          <t>Sales</t>
        </is>
      </c>
      <c r="B15" s="12" t="n">
        <v>6</v>
      </c>
      <c r="C15" s="12" t="n">
        <v>480</v>
      </c>
      <c r="D15" s="12" t="n">
        <v>36</v>
      </c>
      <c r="E15" s="12" t="n">
        <v>516</v>
      </c>
      <c r="F15" s="13" t="n">
        <v>22800</v>
      </c>
      <c r="G15" s="14" t="n">
        <v>0.92</v>
      </c>
      <c r="H15" s="15" t="inlineStr">
        <is>
          <t>On Track</t>
        </is>
      </c>
    </row>
    <row r="16">
      <c r="A16" s="12" t="inlineStr">
        <is>
          <t>Finance</t>
        </is>
      </c>
      <c r="B16" s="12" t="n">
        <v>4</v>
      </c>
      <c r="C16" s="12" t="n">
        <v>320</v>
      </c>
      <c r="D16" s="12" t="n">
        <v>12</v>
      </c>
      <c r="E16" s="12" t="n">
        <v>332</v>
      </c>
      <c r="F16" s="13" t="n">
        <v>15200</v>
      </c>
      <c r="G16" s="14" t="n">
        <v>0.97</v>
      </c>
      <c r="H16" s="15" t="inlineStr">
        <is>
          <t>On Track</t>
        </is>
      </c>
    </row>
    <row r="17">
      <c r="A17" s="12" t="inlineStr">
        <is>
          <t>HR</t>
        </is>
      </c>
      <c r="B17" s="12" t="n">
        <v>3</v>
      </c>
      <c r="C17" s="12" t="n">
        <v>240</v>
      </c>
      <c r="D17" s="12" t="n">
        <v>8</v>
      </c>
      <c r="E17" s="12" t="n">
        <v>248</v>
      </c>
      <c r="F17" s="13" t="n">
        <v>10800</v>
      </c>
      <c r="G17" s="14" t="n">
        <v>0.93</v>
      </c>
      <c r="H17" s="16" t="inlineStr">
        <is>
          <t>Warning</t>
        </is>
      </c>
    </row>
    <row r="18">
      <c r="A18" s="17" t="inlineStr">
        <is>
          <t>TOTAL</t>
        </is>
      </c>
      <c r="B18" s="18">
        <f>SUM(B13:B17)</f>
        <v/>
      </c>
      <c r="C18" s="18">
        <f>SUM(C13:C17)</f>
        <v/>
      </c>
      <c r="D18" s="18">
        <f>SUM(D13:D17)</f>
        <v/>
      </c>
      <c r="E18" s="18">
        <f>SUM(E13:E17)</f>
        <v/>
      </c>
      <c r="F18" s="19">
        <f>SUM(F13:F17)</f>
        <v/>
      </c>
      <c r="G18" s="20">
        <f>SUM(G13:G17)</f>
        <v/>
      </c>
      <c r="H18" s="18">
        <f>SUM(H13:H17)</f>
        <v/>
      </c>
    </row>
  </sheetData>
  <mergeCells count="3">
    <mergeCell ref="A11:L11"/>
    <mergeCell ref="A2:L2"/>
    <mergeCell ref="A1:L1"/>
  </mergeCells>
  <conditionalFormatting sqref="H13:H18">
    <cfRule type="cellIs" priority="1" operator="equal" dxfId="0">
      <formula>"On Track"</formula>
    </cfRule>
    <cfRule type="cellIs" priority="2" operator="equal" dxfId="1">
      <formula>"Warning"</formula>
    </cfRule>
    <cfRule type="cellIs" priority="3" operator="equal" dxfId="2">
      <formula>"Critical"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548235"/>
    <outlinePr summaryBelow="1" summaryRight="1"/>
    <pageSetUpPr/>
  </sheetPr>
  <dimension ref="A1:L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0" customWidth="1" min="5" max="5"/>
    <col width="10" customWidth="1" min="6" max="6"/>
    <col width="10" customWidth="1" min="7" max="7"/>
    <col width="12" customWidth="1" min="8" max="8"/>
    <col width="12" customWidth="1" min="9" max="9"/>
    <col width="12" customWidth="1" min="10" max="10"/>
    <col width="12" customWidth="1" min="11" max="11"/>
    <col width="18" customWidth="1" min="12" max="12"/>
  </cols>
  <sheetData>
    <row r="1" ht="30" customHeight="1">
      <c r="A1" s="21" t="inlineStr">
        <is>
          <t>Daily Timesheet Log</t>
        </is>
      </c>
    </row>
    <row r="2">
      <c r="A2" s="11" t="inlineStr">
        <is>
          <t>Date</t>
        </is>
      </c>
      <c r="B2" s="11" t="inlineStr">
        <is>
          <t>Employee ID</t>
        </is>
      </c>
      <c r="C2" s="11" t="inlineStr">
        <is>
          <t>Employee Name</t>
        </is>
      </c>
      <c r="D2" s="11" t="inlineStr">
        <is>
          <t>Department</t>
        </is>
      </c>
      <c r="E2" s="11" t="inlineStr">
        <is>
          <t>Clock In</t>
        </is>
      </c>
      <c r="F2" s="11" t="inlineStr">
        <is>
          <t>Clock Out</t>
        </is>
      </c>
      <c r="G2" s="11" t="inlineStr">
        <is>
          <t>Break (hrs)</t>
        </is>
      </c>
      <c r="H2" s="11" t="inlineStr">
        <is>
          <t>Regular Hours</t>
        </is>
      </c>
      <c r="I2" s="11" t="inlineStr">
        <is>
          <t>Overtime Hours</t>
        </is>
      </c>
      <c r="J2" s="11" t="inlineStr">
        <is>
          <t>Total Hours</t>
        </is>
      </c>
      <c r="K2" s="11" t="inlineStr">
        <is>
          <t>Status</t>
        </is>
      </c>
      <c r="L2" s="11" t="inlineStr">
        <is>
          <t>Notes</t>
        </is>
      </c>
    </row>
    <row r="3">
      <c r="A3" s="12" t="inlineStr">
        <is>
          <t>2024-06-01</t>
        </is>
      </c>
      <c r="B3" s="12" t="inlineStr">
        <is>
          <t>EMP001</t>
        </is>
      </c>
      <c r="C3" s="12" t="inlineStr">
        <is>
          <t>Alice Johnson</t>
        </is>
      </c>
      <c r="D3" s="12" t="inlineStr">
        <is>
          <t>Engineering</t>
        </is>
      </c>
      <c r="E3" s="12" t="inlineStr">
        <is>
          <t>09:00</t>
        </is>
      </c>
      <c r="F3" s="12" t="inlineStr">
        <is>
          <t>17:30</t>
        </is>
      </c>
      <c r="G3" s="12" t="n">
        <v>0.5</v>
      </c>
      <c r="H3" s="12" t="n">
        <v>8</v>
      </c>
      <c r="I3" s="12" t="n">
        <v>0</v>
      </c>
      <c r="J3" s="12" t="n">
        <v>8</v>
      </c>
      <c r="K3" s="15" t="inlineStr">
        <is>
          <t>Present</t>
        </is>
      </c>
      <c r="L3" s="12" t="inlineStr"/>
    </row>
    <row r="4">
      <c r="A4" s="22" t="inlineStr">
        <is>
          <t>2024-06-01</t>
        </is>
      </c>
      <c r="B4" s="22" t="inlineStr">
        <is>
          <t>EMP002</t>
        </is>
      </c>
      <c r="C4" s="22" t="inlineStr">
        <is>
          <t>Bob Smith</t>
        </is>
      </c>
      <c r="D4" s="22" t="inlineStr">
        <is>
          <t>Engineering</t>
        </is>
      </c>
      <c r="E4" s="22" t="inlineStr">
        <is>
          <t>08:45</t>
        </is>
      </c>
      <c r="F4" s="22" t="inlineStr">
        <is>
          <t>18:00</t>
        </is>
      </c>
      <c r="G4" s="22" t="n">
        <v>0.5</v>
      </c>
      <c r="H4" s="22" t="n">
        <v>8</v>
      </c>
      <c r="I4" s="22" t="n">
        <v>1</v>
      </c>
      <c r="J4" s="22" t="n">
        <v>9</v>
      </c>
      <c r="K4" s="22" t="inlineStr">
        <is>
          <t>Present</t>
        </is>
      </c>
      <c r="L4" s="22" t="inlineStr">
        <is>
          <t>Project deadline</t>
        </is>
      </c>
    </row>
    <row r="5">
      <c r="A5" s="12" t="inlineStr">
        <is>
          <t>2024-06-01</t>
        </is>
      </c>
      <c r="B5" s="12" t="inlineStr">
        <is>
          <t>EMP003</t>
        </is>
      </c>
      <c r="C5" s="12" t="inlineStr">
        <is>
          <t>Carol White</t>
        </is>
      </c>
      <c r="D5" s="12" t="inlineStr">
        <is>
          <t>Marketing</t>
        </is>
      </c>
      <c r="E5" s="12" t="inlineStr">
        <is>
          <t>09:15</t>
        </is>
      </c>
      <c r="F5" s="12" t="inlineStr">
        <is>
          <t>17:15</t>
        </is>
      </c>
      <c r="G5" s="12" t="n">
        <v>0.5</v>
      </c>
      <c r="H5" s="12" t="n">
        <v>7.5</v>
      </c>
      <c r="I5" s="12" t="n">
        <v>0</v>
      </c>
      <c r="J5" s="12" t="n">
        <v>7.5</v>
      </c>
      <c r="K5" s="16" t="inlineStr">
        <is>
          <t>Late</t>
        </is>
      </c>
      <c r="L5" s="12" t="inlineStr">
        <is>
          <t>Traffic delay</t>
        </is>
      </c>
    </row>
    <row r="6">
      <c r="A6" s="22" t="inlineStr">
        <is>
          <t>2024-06-01</t>
        </is>
      </c>
      <c r="B6" s="22" t="inlineStr">
        <is>
          <t>EMP004</t>
        </is>
      </c>
      <c r="C6" s="22" t="inlineStr">
        <is>
          <t>David Brown</t>
        </is>
      </c>
      <c r="D6" s="22" t="inlineStr">
        <is>
          <t>Sales</t>
        </is>
      </c>
      <c r="E6" s="22" t="inlineStr">
        <is>
          <t>08:30</t>
        </is>
      </c>
      <c r="F6" s="22" t="inlineStr">
        <is>
          <t>17:00</t>
        </is>
      </c>
      <c r="G6" s="22" t="n">
        <v>0.5</v>
      </c>
      <c r="H6" s="22" t="n">
        <v>8</v>
      </c>
      <c r="I6" s="22" t="n">
        <v>0</v>
      </c>
      <c r="J6" s="22" t="n">
        <v>8</v>
      </c>
      <c r="K6" s="22" t="inlineStr">
        <is>
          <t>Present</t>
        </is>
      </c>
      <c r="L6" s="22" t="inlineStr"/>
    </row>
    <row r="7">
      <c r="A7" s="12" t="inlineStr">
        <is>
          <t>2024-06-01</t>
        </is>
      </c>
      <c r="B7" s="12" t="inlineStr">
        <is>
          <t>EMP005</t>
        </is>
      </c>
      <c r="C7" s="12" t="inlineStr">
        <is>
          <t>Eva Martinez</t>
        </is>
      </c>
      <c r="D7" s="12" t="inlineStr">
        <is>
          <t>Finance</t>
        </is>
      </c>
      <c r="E7" s="12" t="inlineStr">
        <is>
          <t>09:00</t>
        </is>
      </c>
      <c r="F7" s="12" t="inlineStr">
        <is>
          <t>17:00</t>
        </is>
      </c>
      <c r="G7" s="12" t="n">
        <v>0.5</v>
      </c>
      <c r="H7" s="12" t="n">
        <v>7.5</v>
      </c>
      <c r="I7" s="12" t="n">
        <v>0</v>
      </c>
      <c r="J7" s="12" t="n">
        <v>7.5</v>
      </c>
      <c r="K7" s="15" t="inlineStr">
        <is>
          <t>Present</t>
        </is>
      </c>
      <c r="L7" s="12" t="inlineStr"/>
    </row>
    <row r="8">
      <c r="A8" s="22" t="inlineStr">
        <is>
          <t>2024-06-02</t>
        </is>
      </c>
      <c r="B8" s="22" t="inlineStr">
        <is>
          <t>EMP001</t>
        </is>
      </c>
      <c r="C8" s="22" t="inlineStr">
        <is>
          <t>Alice Johnson</t>
        </is>
      </c>
      <c r="D8" s="22" t="inlineStr">
        <is>
          <t>Engineering</t>
        </is>
      </c>
      <c r="E8" s="22" t="inlineStr">
        <is>
          <t>09:00</t>
        </is>
      </c>
      <c r="F8" s="22" t="inlineStr">
        <is>
          <t>17:00</t>
        </is>
      </c>
      <c r="G8" s="22" t="n">
        <v>0.5</v>
      </c>
      <c r="H8" s="22" t="n">
        <v>7.5</v>
      </c>
      <c r="I8" s="22" t="n">
        <v>0</v>
      </c>
      <c r="J8" s="22" t="n">
        <v>7.5</v>
      </c>
      <c r="K8" s="22" t="inlineStr">
        <is>
          <t>Present</t>
        </is>
      </c>
      <c r="L8" s="22" t="inlineStr"/>
    </row>
    <row r="9">
      <c r="A9" s="12" t="inlineStr">
        <is>
          <t>2024-06-02</t>
        </is>
      </c>
      <c r="B9" s="12" t="inlineStr">
        <is>
          <t>EMP002</t>
        </is>
      </c>
      <c r="C9" s="12" t="inlineStr">
        <is>
          <t>Bob Smith</t>
        </is>
      </c>
      <c r="D9" s="12" t="inlineStr">
        <is>
          <t>Engineering</t>
        </is>
      </c>
      <c r="E9" s="12" t="inlineStr">
        <is>
          <t>09:00</t>
        </is>
      </c>
      <c r="F9" s="12" t="inlineStr">
        <is>
          <t>19:00</t>
        </is>
      </c>
      <c r="G9" s="12" t="n">
        <v>0.5</v>
      </c>
      <c r="H9" s="12" t="n">
        <v>8</v>
      </c>
      <c r="I9" s="12" t="n">
        <v>1.5</v>
      </c>
      <c r="J9" s="12" t="n">
        <v>9.5</v>
      </c>
      <c r="K9" s="15" t="inlineStr">
        <is>
          <t>Present</t>
        </is>
      </c>
      <c r="L9" s="12" t="inlineStr">
        <is>
          <t>Sprint review</t>
        </is>
      </c>
    </row>
    <row r="10">
      <c r="A10" s="22" t="inlineStr">
        <is>
          <t>2024-06-02</t>
        </is>
      </c>
      <c r="B10" s="22" t="inlineStr">
        <is>
          <t>EMP003</t>
        </is>
      </c>
      <c r="C10" s="22" t="inlineStr">
        <is>
          <t>Carol White</t>
        </is>
      </c>
      <c r="D10" s="22" t="inlineStr">
        <is>
          <t>Marketing</t>
        </is>
      </c>
      <c r="E10" s="22" t="inlineStr">
        <is>
          <t>09:00</t>
        </is>
      </c>
      <c r="F10" s="22" t="inlineStr">
        <is>
          <t>17:00</t>
        </is>
      </c>
      <c r="G10" s="22" t="n">
        <v>0.5</v>
      </c>
      <c r="H10" s="22" t="n">
        <v>7.5</v>
      </c>
      <c r="I10" s="22" t="n">
        <v>0</v>
      </c>
      <c r="J10" s="22" t="n">
        <v>7.5</v>
      </c>
      <c r="K10" s="22" t="inlineStr">
        <is>
          <t>Present</t>
        </is>
      </c>
      <c r="L10" s="22" t="inlineStr"/>
    </row>
    <row r="11">
      <c r="A11" s="12" t="inlineStr">
        <is>
          <t>2024-06-02</t>
        </is>
      </c>
      <c r="B11" s="12" t="inlineStr">
        <is>
          <t>EMP004</t>
        </is>
      </c>
      <c r="C11" s="12" t="inlineStr">
        <is>
          <t>David Brown</t>
        </is>
      </c>
      <c r="D11" s="12" t="inlineStr">
        <is>
          <t>Sales</t>
        </is>
      </c>
      <c r="E11" s="12" t="inlineStr">
        <is>
          <t>08:00</t>
        </is>
      </c>
      <c r="F11" s="12" t="inlineStr">
        <is>
          <t>17:30</t>
        </is>
      </c>
      <c r="G11" s="12" t="n">
        <v>0.5</v>
      </c>
      <c r="H11" s="12" t="n">
        <v>9</v>
      </c>
      <c r="I11" s="12" t="n">
        <v>0</v>
      </c>
      <c r="J11" s="12" t="n">
        <v>9</v>
      </c>
      <c r="K11" s="15" t="inlineStr">
        <is>
          <t>Present</t>
        </is>
      </c>
      <c r="L11" s="12" t="inlineStr">
        <is>
          <t>Client meeting</t>
        </is>
      </c>
    </row>
    <row r="12">
      <c r="A12" s="22" t="inlineStr">
        <is>
          <t>2024-06-02</t>
        </is>
      </c>
      <c r="B12" s="22" t="inlineStr">
        <is>
          <t>EMP005</t>
        </is>
      </c>
      <c r="C12" s="22" t="inlineStr">
        <is>
          <t>Eva Martinez</t>
        </is>
      </c>
      <c r="D12" s="22" t="inlineStr">
        <is>
          <t>Finance</t>
        </is>
      </c>
      <c r="E12" s="22" t="inlineStr">
        <is>
          <t>09:30</t>
        </is>
      </c>
      <c r="F12" s="22" t="inlineStr">
        <is>
          <t>17:00</t>
        </is>
      </c>
      <c r="G12" s="22" t="n">
        <v>0.5</v>
      </c>
      <c r="H12" s="22" t="n">
        <v>7</v>
      </c>
      <c r="I12" s="22" t="n">
        <v>0</v>
      </c>
      <c r="J12" s="22" t="n">
        <v>7</v>
      </c>
      <c r="K12" s="22" t="inlineStr">
        <is>
          <t>Late</t>
        </is>
      </c>
      <c r="L12" s="22" t="inlineStr"/>
    </row>
    <row r="13">
      <c r="A13" s="12" t="inlineStr">
        <is>
          <t>2024-06-03</t>
        </is>
      </c>
      <c r="B13" s="12" t="inlineStr">
        <is>
          <t>EMP001</t>
        </is>
      </c>
      <c r="C13" s="12" t="inlineStr">
        <is>
          <t>Alice Johnson</t>
        </is>
      </c>
      <c r="D13" s="12" t="inlineStr">
        <is>
          <t>Engineering</t>
        </is>
      </c>
      <c r="E13" s="12" t="inlineStr">
        <is>
          <t>09:00</t>
        </is>
      </c>
      <c r="F13" s="12" t="inlineStr">
        <is>
          <t>17:00</t>
        </is>
      </c>
      <c r="G13" s="12" t="n">
        <v>0.5</v>
      </c>
      <c r="H13" s="12" t="n">
        <v>7.5</v>
      </c>
      <c r="I13" s="12" t="n">
        <v>0</v>
      </c>
      <c r="J13" s="12" t="n">
        <v>7.5</v>
      </c>
      <c r="K13" s="15" t="inlineStr">
        <is>
          <t>Present</t>
        </is>
      </c>
      <c r="L13" s="12" t="inlineStr"/>
    </row>
    <row r="14">
      <c r="A14" s="22" t="inlineStr">
        <is>
          <t>2024-06-03</t>
        </is>
      </c>
      <c r="B14" s="22" t="inlineStr">
        <is>
          <t>EMP002</t>
        </is>
      </c>
      <c r="C14" s="22" t="inlineStr">
        <is>
          <t>Bob Smith</t>
        </is>
      </c>
      <c r="D14" s="22" t="inlineStr">
        <is>
          <t>Engineering</t>
        </is>
      </c>
      <c r="E14" s="22" t="inlineStr">
        <is>
          <t>08:30</t>
        </is>
      </c>
      <c r="F14" s="22" t="inlineStr">
        <is>
          <t>17:30</t>
        </is>
      </c>
      <c r="G14" s="22" t="n">
        <v>0.5</v>
      </c>
      <c r="H14" s="22" t="n">
        <v>8.5</v>
      </c>
      <c r="I14" s="22" t="n">
        <v>0</v>
      </c>
      <c r="J14" s="22" t="n">
        <v>8.5</v>
      </c>
      <c r="K14" s="22" t="inlineStr">
        <is>
          <t>Present</t>
        </is>
      </c>
      <c r="L14" s="22" t="inlineStr"/>
    </row>
    <row r="15">
      <c r="A15" s="12" t="inlineStr">
        <is>
          <t>2024-06-03</t>
        </is>
      </c>
      <c r="B15" s="12" t="inlineStr">
        <is>
          <t>EMP003</t>
        </is>
      </c>
      <c r="C15" s="12" t="inlineStr">
        <is>
          <t>Carol White</t>
        </is>
      </c>
      <c r="D15" s="12" t="inlineStr">
        <is>
          <t>Marketing</t>
        </is>
      </c>
      <c r="E15" s="12" t="inlineStr">
        <is>
          <t>09:00</t>
        </is>
      </c>
      <c r="F15" s="12" t="inlineStr">
        <is>
          <t>17:00</t>
        </is>
      </c>
      <c r="G15" s="12" t="n">
        <v>0.5</v>
      </c>
      <c r="H15" s="12" t="n">
        <v>7.5</v>
      </c>
      <c r="I15" s="12" t="n">
        <v>0</v>
      </c>
      <c r="J15" s="12" t="n">
        <v>7.5</v>
      </c>
      <c r="K15" s="15" t="inlineStr">
        <is>
          <t>Present</t>
        </is>
      </c>
      <c r="L15" s="12" t="inlineStr"/>
    </row>
    <row r="16">
      <c r="A16" s="22" t="inlineStr">
        <is>
          <t>2024-06-03</t>
        </is>
      </c>
      <c r="B16" s="22" t="inlineStr">
        <is>
          <t>EMP004</t>
        </is>
      </c>
      <c r="C16" s="22" t="inlineStr">
        <is>
          <t>David Brown</t>
        </is>
      </c>
      <c r="D16" s="22" t="inlineStr">
        <is>
          <t>Sales</t>
        </is>
      </c>
      <c r="E16" s="22" t="inlineStr">
        <is>
          <t>09:00</t>
        </is>
      </c>
      <c r="F16" s="22" t="inlineStr">
        <is>
          <t>18:00</t>
        </is>
      </c>
      <c r="G16" s="22" t="n">
        <v>0.5</v>
      </c>
      <c r="H16" s="22" t="n">
        <v>8</v>
      </c>
      <c r="I16" s="22" t="n">
        <v>0.5</v>
      </c>
      <c r="J16" s="22" t="n">
        <v>8.5</v>
      </c>
      <c r="K16" s="22" t="inlineStr">
        <is>
          <t>Present</t>
        </is>
      </c>
      <c r="L16" s="22" t="inlineStr"/>
    </row>
    <row r="17">
      <c r="A17" s="12" t="inlineStr">
        <is>
          <t>2024-06-03</t>
        </is>
      </c>
      <c r="B17" s="12" t="inlineStr">
        <is>
          <t>EMP005</t>
        </is>
      </c>
      <c r="C17" s="12" t="inlineStr">
        <is>
          <t>Eva Martinez</t>
        </is>
      </c>
      <c r="D17" s="12" t="inlineStr">
        <is>
          <t>Finance</t>
        </is>
      </c>
      <c r="E17" s="12" t="inlineStr">
        <is>
          <t>09:00</t>
        </is>
      </c>
      <c r="F17" s="12" t="inlineStr">
        <is>
          <t>17:00</t>
        </is>
      </c>
      <c r="G17" s="12" t="n">
        <v>0.5</v>
      </c>
      <c r="H17" s="12" t="n">
        <v>7.5</v>
      </c>
      <c r="I17" s="12" t="n">
        <v>0</v>
      </c>
      <c r="J17" s="12" t="n">
        <v>7.5</v>
      </c>
      <c r="K17" s="15" t="inlineStr">
        <is>
          <t>Present</t>
        </is>
      </c>
      <c r="L17" s="12" t="inlineStr"/>
    </row>
    <row r="18">
      <c r="A18" s="22" t="inlineStr">
        <is>
          <t>2024-06-04</t>
        </is>
      </c>
      <c r="B18" s="22" t="inlineStr">
        <is>
          <t>EMP001</t>
        </is>
      </c>
      <c r="C18" s="22" t="inlineStr">
        <is>
          <t>Alice Johnson</t>
        </is>
      </c>
      <c r="D18" s="22" t="inlineStr">
        <is>
          <t>Engineering</t>
        </is>
      </c>
      <c r="E18" s="22" t="inlineStr">
        <is>
          <t>09:00</t>
        </is>
      </c>
      <c r="F18" s="22" t="inlineStr">
        <is>
          <t>17:30</t>
        </is>
      </c>
      <c r="G18" s="22" t="n">
        <v>0.5</v>
      </c>
      <c r="H18" s="22" t="n">
        <v>8</v>
      </c>
      <c r="I18" s="22" t="n">
        <v>0</v>
      </c>
      <c r="J18" s="22" t="n">
        <v>8</v>
      </c>
      <c r="K18" s="22" t="inlineStr">
        <is>
          <t>Present</t>
        </is>
      </c>
      <c r="L18" s="22" t="inlineStr"/>
    </row>
    <row r="19">
      <c r="A19" s="12" t="inlineStr">
        <is>
          <t>2024-06-04</t>
        </is>
      </c>
      <c r="B19" s="12" t="inlineStr">
        <is>
          <t>EMP002</t>
        </is>
      </c>
      <c r="C19" s="12" t="inlineStr">
        <is>
          <t>Bob Smith</t>
        </is>
      </c>
      <c r="D19" s="12" t="inlineStr">
        <is>
          <t>Engineering</t>
        </is>
      </c>
      <c r="E19" s="12" t="inlineStr">
        <is>
          <t>09:00</t>
        </is>
      </c>
      <c r="F19" s="12" t="inlineStr">
        <is>
          <t>17:00</t>
        </is>
      </c>
      <c r="G19" s="12" t="n">
        <v>0.5</v>
      </c>
      <c r="H19" s="12" t="n">
        <v>7.5</v>
      </c>
      <c r="I19" s="12" t="n">
        <v>0</v>
      </c>
      <c r="J19" s="12" t="n">
        <v>7.5</v>
      </c>
      <c r="K19" s="15" t="inlineStr">
        <is>
          <t>Present</t>
        </is>
      </c>
      <c r="L19" s="12" t="inlineStr"/>
    </row>
    <row r="20">
      <c r="A20" s="22" t="inlineStr">
        <is>
          <t>2024-06-04</t>
        </is>
      </c>
      <c r="B20" s="22" t="inlineStr">
        <is>
          <t>EMP003</t>
        </is>
      </c>
      <c r="C20" s="22" t="inlineStr">
        <is>
          <t>Carol White</t>
        </is>
      </c>
      <c r="D20" s="22" t="inlineStr">
        <is>
          <t>Marketing</t>
        </is>
      </c>
      <c r="E20" s="22" t="inlineStr">
        <is>
          <t>09:30</t>
        </is>
      </c>
      <c r="F20" s="22" t="inlineStr">
        <is>
          <t>17:00</t>
        </is>
      </c>
      <c r="G20" s="22" t="n">
        <v>0.5</v>
      </c>
      <c r="H20" s="22" t="n">
        <v>7</v>
      </c>
      <c r="I20" s="22" t="n">
        <v>0</v>
      </c>
      <c r="J20" s="22" t="n">
        <v>7</v>
      </c>
      <c r="K20" s="22" t="inlineStr">
        <is>
          <t>Late</t>
        </is>
      </c>
      <c r="L20" s="22" t="inlineStr">
        <is>
          <t>Doctor appointment</t>
        </is>
      </c>
    </row>
    <row r="21">
      <c r="A21" s="12" t="inlineStr">
        <is>
          <t>2024-06-04</t>
        </is>
      </c>
      <c r="B21" s="12" t="inlineStr">
        <is>
          <t>EMP004</t>
        </is>
      </c>
      <c r="C21" s="12" t="inlineStr">
        <is>
          <t>David Brown</t>
        </is>
      </c>
      <c r="D21" s="12" t="inlineStr">
        <is>
          <t>Sales</t>
        </is>
      </c>
      <c r="E21" s="12" t="inlineStr">
        <is>
          <t>08:30</t>
        </is>
      </c>
      <c r="F21" s="12" t="inlineStr">
        <is>
          <t>17:00</t>
        </is>
      </c>
      <c r="G21" s="12" t="n">
        <v>0.5</v>
      </c>
      <c r="H21" s="12" t="n">
        <v>8</v>
      </c>
      <c r="I21" s="12" t="n">
        <v>0</v>
      </c>
      <c r="J21" s="12" t="n">
        <v>8</v>
      </c>
      <c r="K21" s="15" t="inlineStr">
        <is>
          <t>Present</t>
        </is>
      </c>
      <c r="L21" s="12" t="inlineStr"/>
    </row>
    <row r="22">
      <c r="A22" s="22" t="inlineStr">
        <is>
          <t>2024-06-04</t>
        </is>
      </c>
      <c r="B22" s="22" t="inlineStr">
        <is>
          <t>EMP005</t>
        </is>
      </c>
      <c r="C22" s="22" t="inlineStr">
        <is>
          <t>Eva Martinez</t>
        </is>
      </c>
      <c r="D22" s="22" t="inlineStr">
        <is>
          <t>Finance</t>
        </is>
      </c>
      <c r="E22" s="22" t="inlineStr">
        <is>
          <t>09:00</t>
        </is>
      </c>
      <c r="F22" s="22" t="inlineStr">
        <is>
          <t>17:00</t>
        </is>
      </c>
      <c r="G22" s="22" t="n">
        <v>0.5</v>
      </c>
      <c r="H22" s="22" t="n">
        <v>7.5</v>
      </c>
      <c r="I22" s="22" t="n">
        <v>0</v>
      </c>
      <c r="J22" s="22" t="n">
        <v>7.5</v>
      </c>
      <c r="K22" s="22" t="inlineStr">
        <is>
          <t>Present</t>
        </is>
      </c>
      <c r="L22" s="22" t="inlineStr"/>
    </row>
    <row r="23">
      <c r="A23" s="12" t="inlineStr">
        <is>
          <t>2024-06-05</t>
        </is>
      </c>
      <c r="B23" s="12" t="inlineStr">
        <is>
          <t>EMP001</t>
        </is>
      </c>
      <c r="C23" s="12" t="inlineStr">
        <is>
          <t>Alice Johnson</t>
        </is>
      </c>
      <c r="D23" s="12" t="inlineStr">
        <is>
          <t>Engineering</t>
        </is>
      </c>
      <c r="E23" s="12" t="inlineStr">
        <is>
          <t>09:00</t>
        </is>
      </c>
      <c r="F23" s="12" t="inlineStr">
        <is>
          <t>17:00</t>
        </is>
      </c>
      <c r="G23" s="12" t="n">
        <v>0.5</v>
      </c>
      <c r="H23" s="12" t="n">
        <v>7.5</v>
      </c>
      <c r="I23" s="12" t="n">
        <v>0</v>
      </c>
      <c r="J23" s="12" t="n">
        <v>7.5</v>
      </c>
      <c r="K23" s="15" t="inlineStr">
        <is>
          <t>Present</t>
        </is>
      </c>
      <c r="L23" s="12" t="inlineStr"/>
    </row>
    <row r="24">
      <c r="A24" s="22" t="inlineStr">
        <is>
          <t>2024-06-05</t>
        </is>
      </c>
      <c r="B24" s="22" t="inlineStr">
        <is>
          <t>EMP002</t>
        </is>
      </c>
      <c r="C24" s="22" t="inlineStr">
        <is>
          <t>Bob Smith</t>
        </is>
      </c>
      <c r="D24" s="22" t="inlineStr">
        <is>
          <t>Engineering</t>
        </is>
      </c>
      <c r="E24" s="22" t="inlineStr">
        <is>
          <t>08:00</t>
        </is>
      </c>
      <c r="F24" s="22" t="inlineStr">
        <is>
          <t>18:00</t>
        </is>
      </c>
      <c r="G24" s="22" t="n">
        <v>0.5</v>
      </c>
      <c r="H24" s="22" t="n">
        <v>9</v>
      </c>
      <c r="I24" s="22" t="n">
        <v>0.5</v>
      </c>
      <c r="J24" s="22" t="n">
        <v>9.5</v>
      </c>
      <c r="K24" s="22" t="inlineStr">
        <is>
          <t>Present</t>
        </is>
      </c>
      <c r="L24" s="22" t="inlineStr">
        <is>
          <t>Code review</t>
        </is>
      </c>
    </row>
    <row r="25">
      <c r="A25" s="12" t="inlineStr">
        <is>
          <t>2024-06-05</t>
        </is>
      </c>
      <c r="B25" s="12" t="inlineStr">
        <is>
          <t>EMP003</t>
        </is>
      </c>
      <c r="C25" s="12" t="inlineStr">
        <is>
          <t>Carol White</t>
        </is>
      </c>
      <c r="D25" s="12" t="inlineStr">
        <is>
          <t>Marketing</t>
        </is>
      </c>
      <c r="E25" s="12" t="inlineStr">
        <is>
          <t>09:00</t>
        </is>
      </c>
      <c r="F25" s="12" t="inlineStr">
        <is>
          <t>17:00</t>
        </is>
      </c>
      <c r="G25" s="12" t="n">
        <v>0.5</v>
      </c>
      <c r="H25" s="12" t="n">
        <v>7.5</v>
      </c>
      <c r="I25" s="12" t="n">
        <v>0</v>
      </c>
      <c r="J25" s="12" t="n">
        <v>7.5</v>
      </c>
      <c r="K25" s="15" t="inlineStr">
        <is>
          <t>Present</t>
        </is>
      </c>
      <c r="L25" s="12" t="inlineStr"/>
    </row>
    <row r="26">
      <c r="A26" s="22" t="inlineStr">
        <is>
          <t>2024-06-05</t>
        </is>
      </c>
      <c r="B26" s="22" t="inlineStr">
        <is>
          <t>EMP004</t>
        </is>
      </c>
      <c r="C26" s="22" t="inlineStr">
        <is>
          <t>David Brown</t>
        </is>
      </c>
      <c r="D26" s="22" t="inlineStr">
        <is>
          <t>Sales</t>
        </is>
      </c>
      <c r="E26" s="22" t="inlineStr">
        <is>
          <t>09:00</t>
        </is>
      </c>
      <c r="F26" s="22" t="inlineStr">
        <is>
          <t>17:30</t>
        </is>
      </c>
      <c r="G26" s="22" t="n">
        <v>0.5</v>
      </c>
      <c r="H26" s="22" t="n">
        <v>8</v>
      </c>
      <c r="I26" s="22" t="n">
        <v>0</v>
      </c>
      <c r="J26" s="22" t="n">
        <v>8</v>
      </c>
      <c r="K26" s="22" t="inlineStr">
        <is>
          <t>Present</t>
        </is>
      </c>
      <c r="L26" s="22" t="inlineStr"/>
    </row>
    <row r="27">
      <c r="A27" s="12" t="inlineStr">
        <is>
          <t>2024-06-05</t>
        </is>
      </c>
      <c r="B27" s="12" t="inlineStr">
        <is>
          <t>EMP005</t>
        </is>
      </c>
      <c r="C27" s="12" t="inlineStr">
        <is>
          <t>Eva Martinez</t>
        </is>
      </c>
      <c r="D27" s="12" t="inlineStr">
        <is>
          <t>Finance</t>
        </is>
      </c>
      <c r="E27" s="12" t="inlineStr">
        <is>
          <t>09:00</t>
        </is>
      </c>
      <c r="F27" s="12" t="inlineStr">
        <is>
          <t>17:00</t>
        </is>
      </c>
      <c r="G27" s="12" t="n">
        <v>0.5</v>
      </c>
      <c r="H27" s="12" t="n">
        <v>7.5</v>
      </c>
      <c r="I27" s="12" t="n">
        <v>0</v>
      </c>
      <c r="J27" s="12" t="n">
        <v>7.5</v>
      </c>
      <c r="K27" s="15" t="inlineStr">
        <is>
          <t>Present</t>
        </is>
      </c>
      <c r="L27" s="12" t="inlineStr"/>
    </row>
    <row r="28">
      <c r="A28" s="17" t="inlineStr">
        <is>
          <t>TOTAL</t>
        </is>
      </c>
      <c r="G28" s="23">
        <f>SUM(G3:G27)</f>
        <v/>
      </c>
      <c r="H28" s="23">
        <f>SUM(H3:H27)</f>
        <v/>
      </c>
      <c r="I28" s="23">
        <f>SUM(I3:I27)</f>
        <v/>
      </c>
      <c r="J28" s="23">
        <f>SUM(J3:J27)</f>
        <v/>
      </c>
    </row>
  </sheetData>
  <mergeCells count="1">
    <mergeCell ref="A1:L1"/>
  </mergeCells>
  <conditionalFormatting sqref="I3:I27">
    <cfRule type="cellIs" priority="1" operator="greaterThan" dxfId="1">
      <formula>0</formula>
    </cfRule>
  </conditionalFormatting>
  <conditionalFormatting sqref="J3:J27">
    <cfRule type="dataBar" priority="2">
      <dataBar>
        <cfvo type="min"/>
        <cfvo type="max"/>
        <color rgb="002B579A"/>
      </dataBar>
    </cfRule>
  </conditionalFormatting>
  <conditionalFormatting sqref="K3:K27">
    <cfRule type="cellIs" priority="3" operator="equal" dxfId="1">
      <formula>"Late"</formula>
    </cfRule>
  </conditionalFormatting>
  <dataValidations count="2">
    <dataValidation sqref="K3:K27" showDropDown="0" showInputMessage="0" showErrorMessage="0" allowBlank="0" error="Please select a valid status" type="list">
      <formula1>"Present,Late,Absent,Half Day,Remote"</formula1>
    </dataValidation>
    <dataValidation sqref="D3:D27" showDropDown="0" showInputMessage="0" showErrorMessage="0" allowBlank="0" type="list">
      <formula1>"Engineering,Marketing,Sales,Finance,HR,Operations"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B579A"/>
    <outlinePr summaryBelow="1" summaryRight="1"/>
    <pageSetUpPr/>
  </sheetPr>
  <dimension ref="A1:L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6" customWidth="1" min="4" max="4"/>
    <col width="14" customWidth="1" min="5" max="5"/>
    <col width="22" customWidth="1" min="6" max="6"/>
    <col width="14" customWidth="1" min="7" max="7"/>
    <col width="12" customWidth="1" min="8" max="8"/>
    <col width="12" customWidth="1" min="9" max="9"/>
    <col width="12" customWidth="1" min="10" max="10"/>
    <col width="14" customWidth="1" min="11" max="11"/>
    <col width="18" customWidth="1" min="12" max="12"/>
  </cols>
  <sheetData>
    <row r="1" ht="30" customHeight="1">
      <c r="A1" s="21" t="inlineStr">
        <is>
          <t>Employee Database</t>
        </is>
      </c>
    </row>
    <row r="2">
      <c r="A2" s="11" t="inlineStr">
        <is>
          <t>Employee ID</t>
        </is>
      </c>
      <c r="B2" s="11" t="inlineStr">
        <is>
          <t>Full Name</t>
        </is>
      </c>
      <c r="C2" s="11" t="inlineStr">
        <is>
          <t>Department</t>
        </is>
      </c>
      <c r="D2" s="11" t="inlineStr">
        <is>
          <t>Position</t>
        </is>
      </c>
      <c r="E2" s="11" t="inlineStr">
        <is>
          <t>Manager</t>
        </is>
      </c>
      <c r="F2" s="11" t="inlineStr">
        <is>
          <t>Email</t>
        </is>
      </c>
      <c r="G2" s="11" t="inlineStr">
        <is>
          <t>Phone</t>
        </is>
      </c>
      <c r="H2" s="11" t="inlineStr">
        <is>
          <t>Hire Date</t>
        </is>
      </c>
      <c r="I2" s="11" t="inlineStr">
        <is>
          <t>Hourly Rate</t>
        </is>
      </c>
      <c r="J2" s="11" t="inlineStr">
        <is>
          <t>Status</t>
        </is>
      </c>
      <c r="K2" s="11" t="inlineStr">
        <is>
          <t>Employment Type</t>
        </is>
      </c>
      <c r="L2" s="11" t="inlineStr">
        <is>
          <t>Notes</t>
        </is>
      </c>
    </row>
    <row r="3">
      <c r="A3" s="12" t="inlineStr">
        <is>
          <t>EMP001</t>
        </is>
      </c>
      <c r="B3" s="12" t="inlineStr">
        <is>
          <t>Alice Johnson</t>
        </is>
      </c>
      <c r="C3" s="12" t="inlineStr">
        <is>
          <t>Engineering</t>
        </is>
      </c>
      <c r="D3" s="12" t="inlineStr">
        <is>
          <t>Senior Developer</t>
        </is>
      </c>
      <c r="E3" s="12" t="inlineStr">
        <is>
          <t>Tom Wilson</t>
        </is>
      </c>
      <c r="F3" s="12" t="inlineStr">
        <is>
          <t>alice.j@company.com</t>
        </is>
      </c>
      <c r="G3" s="12" t="inlineStr">
        <is>
          <t>555-0101</t>
        </is>
      </c>
      <c r="H3" s="12" t="inlineStr">
        <is>
          <t>2021-03-15</t>
        </is>
      </c>
      <c r="I3" s="13" t="n">
        <v>65</v>
      </c>
      <c r="J3" s="15" t="inlineStr">
        <is>
          <t>Active</t>
        </is>
      </c>
      <c r="K3" s="12" t="inlineStr">
        <is>
          <t>Full-Time</t>
        </is>
      </c>
      <c r="L3" s="12" t="inlineStr"/>
    </row>
    <row r="4">
      <c r="A4" s="22" t="inlineStr">
        <is>
          <t>EMP002</t>
        </is>
      </c>
      <c r="B4" s="22" t="inlineStr">
        <is>
          <t>Bob Smith</t>
        </is>
      </c>
      <c r="C4" s="22" t="inlineStr">
        <is>
          <t>Engineering</t>
        </is>
      </c>
      <c r="D4" s="22" t="inlineStr">
        <is>
          <t>Backend Developer</t>
        </is>
      </c>
      <c r="E4" s="22" t="inlineStr">
        <is>
          <t>Tom Wilson</t>
        </is>
      </c>
      <c r="F4" s="22" t="inlineStr">
        <is>
          <t>bob.s@company.com</t>
        </is>
      </c>
      <c r="G4" s="22" t="inlineStr">
        <is>
          <t>555-0102</t>
        </is>
      </c>
      <c r="H4" s="22" t="inlineStr">
        <is>
          <t>2022-01-10</t>
        </is>
      </c>
      <c r="I4" s="24" t="n">
        <v>55</v>
      </c>
      <c r="J4" s="22" t="inlineStr">
        <is>
          <t>Active</t>
        </is>
      </c>
      <c r="K4" s="22" t="inlineStr">
        <is>
          <t>Full-Time</t>
        </is>
      </c>
      <c r="L4" s="22" t="inlineStr"/>
    </row>
    <row r="5">
      <c r="A5" s="12" t="inlineStr">
        <is>
          <t>EMP003</t>
        </is>
      </c>
      <c r="B5" s="12" t="inlineStr">
        <is>
          <t>Carol White</t>
        </is>
      </c>
      <c r="C5" s="12" t="inlineStr">
        <is>
          <t>Marketing</t>
        </is>
      </c>
      <c r="D5" s="12" t="inlineStr">
        <is>
          <t>Marketing Manager</t>
        </is>
      </c>
      <c r="E5" s="12" t="inlineStr">
        <is>
          <t>Sarah Lee</t>
        </is>
      </c>
      <c r="F5" s="12" t="inlineStr">
        <is>
          <t>carol.w@company.com</t>
        </is>
      </c>
      <c r="G5" s="12" t="inlineStr">
        <is>
          <t>555-0103</t>
        </is>
      </c>
      <c r="H5" s="12" t="inlineStr">
        <is>
          <t>2020-06-20</t>
        </is>
      </c>
      <c r="I5" s="13" t="n">
        <v>58</v>
      </c>
      <c r="J5" s="15" t="inlineStr">
        <is>
          <t>Active</t>
        </is>
      </c>
      <c r="K5" s="12" t="inlineStr">
        <is>
          <t>Full-Time</t>
        </is>
      </c>
      <c r="L5" s="12" t="inlineStr"/>
    </row>
    <row r="6">
      <c r="A6" s="22" t="inlineStr">
        <is>
          <t>EMP004</t>
        </is>
      </c>
      <c r="B6" s="22" t="inlineStr">
        <is>
          <t>David Brown</t>
        </is>
      </c>
      <c r="C6" s="22" t="inlineStr">
        <is>
          <t>Sales</t>
        </is>
      </c>
      <c r="D6" s="22" t="inlineStr">
        <is>
          <t>Sales Representative</t>
        </is>
      </c>
      <c r="E6" s="22" t="inlineStr">
        <is>
          <t>Mike Chen</t>
        </is>
      </c>
      <c r="F6" s="22" t="inlineStr">
        <is>
          <t>david.b@company.com</t>
        </is>
      </c>
      <c r="G6" s="22" t="inlineStr">
        <is>
          <t>555-0104</t>
        </is>
      </c>
      <c r="H6" s="22" t="inlineStr">
        <is>
          <t>2023-02-01</t>
        </is>
      </c>
      <c r="I6" s="24" t="n">
        <v>45</v>
      </c>
      <c r="J6" s="22" t="inlineStr">
        <is>
          <t>Active</t>
        </is>
      </c>
      <c r="K6" s="22" t="inlineStr">
        <is>
          <t>Full-Time</t>
        </is>
      </c>
      <c r="L6" s="22" t="inlineStr"/>
    </row>
    <row r="7">
      <c r="A7" s="12" t="inlineStr">
        <is>
          <t>EMP005</t>
        </is>
      </c>
      <c r="B7" s="12" t="inlineStr">
        <is>
          <t>Eva Martinez</t>
        </is>
      </c>
      <c r="C7" s="12" t="inlineStr">
        <is>
          <t>Finance</t>
        </is>
      </c>
      <c r="D7" s="12" t="inlineStr">
        <is>
          <t>Financial Analyst</t>
        </is>
      </c>
      <c r="E7" s="12" t="inlineStr">
        <is>
          <t>Lisa Park</t>
        </is>
      </c>
      <c r="F7" s="12" t="inlineStr">
        <is>
          <t>eva.m@company.com</t>
        </is>
      </c>
      <c r="G7" s="12" t="inlineStr">
        <is>
          <t>555-0105</t>
        </is>
      </c>
      <c r="H7" s="12" t="inlineStr">
        <is>
          <t>2021-09-05</t>
        </is>
      </c>
      <c r="I7" s="13" t="n">
        <v>52</v>
      </c>
      <c r="J7" s="15" t="inlineStr">
        <is>
          <t>Active</t>
        </is>
      </c>
      <c r="K7" s="12" t="inlineStr">
        <is>
          <t>Full-Time</t>
        </is>
      </c>
      <c r="L7" s="12" t="inlineStr"/>
    </row>
    <row r="8">
      <c r="A8" s="22" t="inlineStr">
        <is>
          <t>EMP006</t>
        </is>
      </c>
      <c r="B8" s="22" t="inlineStr">
        <is>
          <t>Frank Lee</t>
        </is>
      </c>
      <c r="C8" s="22" t="inlineStr">
        <is>
          <t>Engineering</t>
        </is>
      </c>
      <c r="D8" s="22" t="inlineStr">
        <is>
          <t>Frontend Developer</t>
        </is>
      </c>
      <c r="E8" s="22" t="inlineStr">
        <is>
          <t>Tom Wilson</t>
        </is>
      </c>
      <c r="F8" s="22" t="inlineStr">
        <is>
          <t>frank.l@company.com</t>
        </is>
      </c>
      <c r="G8" s="22" t="inlineStr">
        <is>
          <t>555-0106</t>
        </is>
      </c>
      <c r="H8" s="22" t="inlineStr">
        <is>
          <t>2022-07-18</t>
        </is>
      </c>
      <c r="I8" s="24" t="n">
        <v>50</v>
      </c>
      <c r="J8" s="22" t="inlineStr">
        <is>
          <t>Active</t>
        </is>
      </c>
      <c r="K8" s="22" t="inlineStr">
        <is>
          <t>Full-Time</t>
        </is>
      </c>
      <c r="L8" s="22" t="inlineStr"/>
    </row>
    <row r="9">
      <c r="A9" s="12" t="inlineStr">
        <is>
          <t>EMP007</t>
        </is>
      </c>
      <c r="B9" s="12" t="inlineStr">
        <is>
          <t>Grace Kim</t>
        </is>
      </c>
      <c r="C9" s="12" t="inlineStr">
        <is>
          <t>HR</t>
        </is>
      </c>
      <c r="D9" s="12" t="inlineStr">
        <is>
          <t>HR Specialist</t>
        </is>
      </c>
      <c r="E9" s="12" t="inlineStr">
        <is>
          <t>Diana Ross</t>
        </is>
      </c>
      <c r="F9" s="12" t="inlineStr">
        <is>
          <t>grace.k@company.com</t>
        </is>
      </c>
      <c r="G9" s="12" t="inlineStr">
        <is>
          <t>555-0107</t>
        </is>
      </c>
      <c r="H9" s="12" t="inlineStr">
        <is>
          <t>2023-04-12</t>
        </is>
      </c>
      <c r="I9" s="13" t="n">
        <v>42</v>
      </c>
      <c r="J9" s="15" t="inlineStr">
        <is>
          <t>Active</t>
        </is>
      </c>
      <c r="K9" s="12" t="inlineStr">
        <is>
          <t>Full-Time</t>
        </is>
      </c>
      <c r="L9" s="12" t="inlineStr"/>
    </row>
    <row r="10">
      <c r="A10" s="22" t="inlineStr">
        <is>
          <t>EMP008</t>
        </is>
      </c>
      <c r="B10" s="22" t="inlineStr">
        <is>
          <t>Henry Davis</t>
        </is>
      </c>
      <c r="C10" s="22" t="inlineStr">
        <is>
          <t>Sales</t>
        </is>
      </c>
      <c r="D10" s="22" t="inlineStr">
        <is>
          <t>Account Manager</t>
        </is>
      </c>
      <c r="E10" s="22" t="inlineStr">
        <is>
          <t>Mike Chen</t>
        </is>
      </c>
      <c r="F10" s="22" t="inlineStr">
        <is>
          <t>henry.d@company.com</t>
        </is>
      </c>
      <c r="G10" s="22" t="inlineStr">
        <is>
          <t>555-0108</t>
        </is>
      </c>
      <c r="H10" s="22" t="inlineStr">
        <is>
          <t>2020-11-30</t>
        </is>
      </c>
      <c r="I10" s="24" t="n">
        <v>55</v>
      </c>
      <c r="J10" s="22" t="inlineStr">
        <is>
          <t>Active</t>
        </is>
      </c>
      <c r="K10" s="22" t="inlineStr">
        <is>
          <t>Full-Time</t>
        </is>
      </c>
      <c r="L10" s="22" t="inlineStr"/>
    </row>
    <row r="11">
      <c r="A11" s="12" t="inlineStr">
        <is>
          <t>EMP009</t>
        </is>
      </c>
      <c r="B11" s="12" t="inlineStr">
        <is>
          <t>Iris Chen</t>
        </is>
      </c>
      <c r="C11" s="12" t="inlineStr">
        <is>
          <t>Marketing</t>
        </is>
      </c>
      <c r="D11" s="12" t="inlineStr">
        <is>
          <t>Content Strategist</t>
        </is>
      </c>
      <c r="E11" s="12" t="inlineStr">
        <is>
          <t>Sarah Lee</t>
        </is>
      </c>
      <c r="F11" s="12" t="inlineStr">
        <is>
          <t>iris.c@company.com</t>
        </is>
      </c>
      <c r="G11" s="12" t="inlineStr">
        <is>
          <t>555-0109</t>
        </is>
      </c>
      <c r="H11" s="12" t="inlineStr">
        <is>
          <t>2023-08-22</t>
        </is>
      </c>
      <c r="I11" s="13" t="n">
        <v>40</v>
      </c>
      <c r="J11" s="15" t="inlineStr">
        <is>
          <t>Active</t>
        </is>
      </c>
      <c r="K11" s="12" t="inlineStr">
        <is>
          <t>Full-Time</t>
        </is>
      </c>
      <c r="L11" s="12" t="inlineStr"/>
    </row>
    <row r="12">
      <c r="A12" s="22" t="inlineStr">
        <is>
          <t>EMP010</t>
        </is>
      </c>
      <c r="B12" s="22" t="inlineStr">
        <is>
          <t>Jack Wilson</t>
        </is>
      </c>
      <c r="C12" s="22" t="inlineStr">
        <is>
          <t>Engineering</t>
        </is>
      </c>
      <c r="D12" s="22" t="inlineStr">
        <is>
          <t>DevOps Engineer</t>
        </is>
      </c>
      <c r="E12" s="22" t="inlineStr">
        <is>
          <t>Tom Wilson</t>
        </is>
      </c>
      <c r="F12" s="22" t="inlineStr">
        <is>
          <t>jack.w@company.com</t>
        </is>
      </c>
      <c r="G12" s="22" t="inlineStr">
        <is>
          <t>555-0110</t>
        </is>
      </c>
      <c r="H12" s="22" t="inlineStr">
        <is>
          <t>2021-05-14</t>
        </is>
      </c>
      <c r="I12" s="24" t="n">
        <v>60</v>
      </c>
      <c r="J12" s="22" t="inlineStr">
        <is>
          <t>Active</t>
        </is>
      </c>
      <c r="K12" s="22" t="inlineStr">
        <is>
          <t>Full-Time</t>
        </is>
      </c>
      <c r="L12" s="22" t="inlineStr"/>
    </row>
    <row r="13">
      <c r="A13" s="12" t="inlineStr">
        <is>
          <t>EMP011</t>
        </is>
      </c>
      <c r="B13" s="12" t="inlineStr">
        <is>
          <t>Karen Taylor</t>
        </is>
      </c>
      <c r="C13" s="12" t="inlineStr">
        <is>
          <t>Finance</t>
        </is>
      </c>
      <c r="D13" s="12" t="inlineStr">
        <is>
          <t>Accountant</t>
        </is>
      </c>
      <c r="E13" s="12" t="inlineStr">
        <is>
          <t>Lisa Park</t>
        </is>
      </c>
      <c r="F13" s="12" t="inlineStr">
        <is>
          <t>karen.t@company.com</t>
        </is>
      </c>
      <c r="G13" s="12" t="inlineStr">
        <is>
          <t>555-0111</t>
        </is>
      </c>
      <c r="H13" s="12" t="inlineStr">
        <is>
          <t>2022-03-08</t>
        </is>
      </c>
      <c r="I13" s="13" t="n">
        <v>48</v>
      </c>
      <c r="J13" s="15" t="inlineStr">
        <is>
          <t>Active</t>
        </is>
      </c>
      <c r="K13" s="12" t="inlineStr">
        <is>
          <t>Full-Time</t>
        </is>
      </c>
      <c r="L13" s="12" t="inlineStr"/>
    </row>
    <row r="14">
      <c r="A14" s="22" t="inlineStr">
        <is>
          <t>EMP012</t>
        </is>
      </c>
      <c r="B14" s="22" t="inlineStr">
        <is>
          <t>Leo Garcia</t>
        </is>
      </c>
      <c r="C14" s="22" t="inlineStr">
        <is>
          <t>Sales</t>
        </is>
      </c>
      <c r="D14" s="22" t="inlineStr">
        <is>
          <t>Sales Representative</t>
        </is>
      </c>
      <c r="E14" s="22" t="inlineStr">
        <is>
          <t>Mike Chen</t>
        </is>
      </c>
      <c r="F14" s="22" t="inlineStr">
        <is>
          <t>leo.g@company.com</t>
        </is>
      </c>
      <c r="G14" s="22" t="inlineStr">
        <is>
          <t>555-0112</t>
        </is>
      </c>
      <c r="H14" s="22" t="inlineStr">
        <is>
          <t>2024-01-15</t>
        </is>
      </c>
      <c r="I14" s="24" t="n">
        <v>42</v>
      </c>
      <c r="J14" s="22" t="inlineStr">
        <is>
          <t>Active</t>
        </is>
      </c>
      <c r="K14" s="22" t="inlineStr">
        <is>
          <t>Full-Time</t>
        </is>
      </c>
      <c r="L14" s="22" t="inlineStr"/>
    </row>
    <row r="15">
      <c r="A15" s="12" t="inlineStr">
        <is>
          <t>EMP013</t>
        </is>
      </c>
      <c r="B15" s="12" t="inlineStr">
        <is>
          <t>Mia Robinson</t>
        </is>
      </c>
      <c r="C15" s="12" t="inlineStr">
        <is>
          <t>Engineering</t>
        </is>
      </c>
      <c r="D15" s="12" t="inlineStr">
        <is>
          <t>QA Engineer</t>
        </is>
      </c>
      <c r="E15" s="12" t="inlineStr">
        <is>
          <t>Tom Wilson</t>
        </is>
      </c>
      <c r="F15" s="12" t="inlineStr">
        <is>
          <t>mia.r@company.com</t>
        </is>
      </c>
      <c r="G15" s="12" t="inlineStr">
        <is>
          <t>555-0113</t>
        </is>
      </c>
      <c r="H15" s="12" t="inlineStr">
        <is>
          <t>2022-10-03</t>
        </is>
      </c>
      <c r="I15" s="13" t="n">
        <v>48</v>
      </c>
      <c r="J15" s="15" t="inlineStr">
        <is>
          <t>Active</t>
        </is>
      </c>
      <c r="K15" s="12" t="inlineStr">
        <is>
          <t>Full-Time</t>
        </is>
      </c>
      <c r="L15" s="12" t="inlineStr"/>
    </row>
    <row r="16">
      <c r="A16" s="22" t="inlineStr">
        <is>
          <t>EMP014</t>
        </is>
      </c>
      <c r="B16" s="22" t="inlineStr">
        <is>
          <t>Nathan Clark</t>
        </is>
      </c>
      <c r="C16" s="22" t="inlineStr">
        <is>
          <t>Marketing</t>
        </is>
      </c>
      <c r="D16" s="22" t="inlineStr">
        <is>
          <t>Graphic Designer</t>
        </is>
      </c>
      <c r="E16" s="22" t="inlineStr">
        <is>
          <t>Sarah Lee</t>
        </is>
      </c>
      <c r="F16" s="22" t="inlineStr">
        <is>
          <t>nathan.c@company.com</t>
        </is>
      </c>
      <c r="G16" s="22" t="inlineStr">
        <is>
          <t>555-0114</t>
        </is>
      </c>
      <c r="H16" s="22" t="inlineStr">
        <is>
          <t>2023-06-19</t>
        </is>
      </c>
      <c r="I16" s="24" t="n">
        <v>45</v>
      </c>
      <c r="J16" s="22" t="inlineStr">
        <is>
          <t>Active</t>
        </is>
      </c>
      <c r="K16" s="22" t="inlineStr">
        <is>
          <t>Part-Time</t>
        </is>
      </c>
      <c r="L16" s="22" t="inlineStr"/>
    </row>
    <row r="17">
      <c r="A17" s="12" t="inlineStr">
        <is>
          <t>EMP015</t>
        </is>
      </c>
      <c r="B17" s="12" t="inlineStr">
        <is>
          <t>Olivia Hall</t>
        </is>
      </c>
      <c r="C17" s="12" t="inlineStr">
        <is>
          <t>HR</t>
        </is>
      </c>
      <c r="D17" s="12" t="inlineStr">
        <is>
          <t>HR Manager</t>
        </is>
      </c>
      <c r="E17" s="12" t="inlineStr">
        <is>
          <t>Diana Ross</t>
        </is>
      </c>
      <c r="F17" s="12" t="inlineStr">
        <is>
          <t>olivia.h@company.com</t>
        </is>
      </c>
      <c r="G17" s="12" t="inlineStr">
        <is>
          <t>555-0115</t>
        </is>
      </c>
      <c r="H17" s="12" t="inlineStr">
        <is>
          <t>2019-12-01</t>
        </is>
      </c>
      <c r="I17" s="13" t="n">
        <v>62</v>
      </c>
      <c r="J17" s="15" t="inlineStr">
        <is>
          <t>Active</t>
        </is>
      </c>
      <c r="K17" s="12" t="inlineStr">
        <is>
          <t>Full-Time</t>
        </is>
      </c>
      <c r="L17" s="12" t="inlineStr"/>
    </row>
  </sheetData>
  <mergeCells count="1">
    <mergeCell ref="A1:L1"/>
  </mergeCells>
  <conditionalFormatting sqref="J3:J17">
    <cfRule type="cellIs" priority="1" operator="equal" dxfId="0">
      <formula>"Active"</formula>
    </cfRule>
    <cfRule type="cellIs" priority="2" operator="equal" dxfId="1">
      <formula>"On Leave"</formula>
    </cfRule>
    <cfRule type="cellIs" priority="3" operator="equal" dxfId="2">
      <formula>"Terminated"</formula>
    </cfRule>
  </conditionalFormatting>
  <dataValidations count="3">
    <dataValidation sqref="J3:J17" showDropDown="0" showInputMessage="0" showErrorMessage="0" allowBlank="0" type="list">
      <formula1>"Active,On Leave,Terminated,Probation"</formula1>
    </dataValidation>
    <dataValidation sqref="K3:K17" showDropDown="0" showInputMessage="0" showErrorMessage="0" allowBlank="0" type="list">
      <formula1>"Full-Time,Part-Time,Contract,Intern"</formula1>
    </dataValidation>
    <dataValidation sqref="C3:C17" showDropDown="0" showInputMessage="0" showErrorMessage="0" allowBlank="0" type="list">
      <formula1>"Engineering,Marketing,Sales,Finance,HR,Operations"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D700"/>
    <outlinePr summaryBelow="1" summaryRight="1"/>
    <pageSetUpPr/>
  </sheetPr>
  <dimension ref="A1:J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2" customWidth="1" min="4" max="4"/>
    <col width="12" customWidth="1" min="5" max="5"/>
    <col width="14" customWidth="1" min="6" max="6"/>
    <col width="16" customWidth="1" min="7" max="7"/>
    <col width="14" customWidth="1" min="8" max="8"/>
    <col width="12" customWidth="1" min="9" max="9"/>
    <col width="14" customWidth="1" min="10" max="10"/>
  </cols>
  <sheetData>
    <row r="1" ht="30" customHeight="1">
      <c r="A1" s="21" t="inlineStr">
        <is>
          <t>Payroll Calculator</t>
        </is>
      </c>
    </row>
    <row r="2">
      <c r="A2" s="11" t="inlineStr">
        <is>
          <t>Employee ID</t>
        </is>
      </c>
      <c r="B2" s="11" t="inlineStr">
        <is>
          <t>Employee Name</t>
        </is>
      </c>
      <c r="C2" s="11" t="inlineStr">
        <is>
          <t>Regular Hours</t>
        </is>
      </c>
      <c r="D2" s="11" t="inlineStr">
        <is>
          <t>Overtime Hours</t>
        </is>
      </c>
      <c r="E2" s="11" t="inlineStr">
        <is>
          <t>Hourly Rate</t>
        </is>
      </c>
      <c r="F2" s="11" t="inlineStr">
        <is>
          <t>Regular Pay</t>
        </is>
      </c>
      <c r="G2" s="11" t="inlineStr">
        <is>
          <t>Overtime Pay (1.5x)</t>
        </is>
      </c>
      <c r="H2" s="11" t="inlineStr">
        <is>
          <t>Gross Pay</t>
        </is>
      </c>
      <c r="I2" s="11" t="inlineStr">
        <is>
          <t>Tax (15%)</t>
        </is>
      </c>
      <c r="J2" s="11" t="inlineStr">
        <is>
          <t>Net Pay</t>
        </is>
      </c>
    </row>
    <row r="3">
      <c r="A3" s="12" t="inlineStr">
        <is>
          <t>EMP001</t>
        </is>
      </c>
      <c r="B3" s="12" t="inlineStr">
        <is>
          <t>Alice Johnson</t>
        </is>
      </c>
      <c r="C3" s="12">
        <f>SUMPRODUCT(('Timesheet'!B$3:B$27=A3)*('Timesheet'!H$3:H$27))</f>
        <v/>
      </c>
      <c r="D3" s="12">
        <f>SUMPRODUCT(('Timesheet'!B$3:B$27=A3)*('Timesheet'!I$3:I$27))</f>
        <v/>
      </c>
      <c r="E3" s="13">
        <f>VLOOKUP(A3,'Employee Database'!A:I,9,FALSE)</f>
        <v/>
      </c>
      <c r="F3" s="13">
        <f>C3*E3</f>
        <v/>
      </c>
      <c r="G3" s="13">
        <f>D3*E3*1.5</f>
        <v/>
      </c>
      <c r="H3" s="13">
        <f>F3+G3</f>
        <v/>
      </c>
      <c r="I3" s="13">
        <f>H3*0.15</f>
        <v/>
      </c>
      <c r="J3" s="13">
        <f>H3-I3</f>
        <v/>
      </c>
    </row>
    <row r="4">
      <c r="A4" s="22" t="inlineStr">
        <is>
          <t>EMP002</t>
        </is>
      </c>
      <c r="B4" s="22" t="inlineStr">
        <is>
          <t>Bob Smith</t>
        </is>
      </c>
      <c r="C4" s="22">
        <f>SUMPRODUCT(('Timesheet'!B$3:B$27=A4)*('Timesheet'!H$3:H$27))</f>
        <v/>
      </c>
      <c r="D4" s="22">
        <f>SUMPRODUCT(('Timesheet'!B$3:B$27=A4)*('Timesheet'!I$3:I$27))</f>
        <v/>
      </c>
      <c r="E4" s="24">
        <f>VLOOKUP(A4,'Employee Database'!A:I,9,FALSE)</f>
        <v/>
      </c>
      <c r="F4" s="24">
        <f>C4*E4</f>
        <v/>
      </c>
      <c r="G4" s="24">
        <f>D4*E4*1.5</f>
        <v/>
      </c>
      <c r="H4" s="24">
        <f>F4+G4</f>
        <v/>
      </c>
      <c r="I4" s="24">
        <f>H4*0.15</f>
        <v/>
      </c>
      <c r="J4" s="24">
        <f>H4-I4</f>
        <v/>
      </c>
    </row>
    <row r="5">
      <c r="A5" s="12" t="inlineStr">
        <is>
          <t>EMP003</t>
        </is>
      </c>
      <c r="B5" s="12" t="inlineStr">
        <is>
          <t>Carol White</t>
        </is>
      </c>
      <c r="C5" s="12">
        <f>SUMPRODUCT(('Timesheet'!B$3:B$27=A5)*('Timesheet'!H$3:H$27))</f>
        <v/>
      </c>
      <c r="D5" s="12">
        <f>SUMPRODUCT(('Timesheet'!B$3:B$27=A5)*('Timesheet'!I$3:I$27))</f>
        <v/>
      </c>
      <c r="E5" s="13">
        <f>VLOOKUP(A5,'Employee Database'!A:I,9,FALSE)</f>
        <v/>
      </c>
      <c r="F5" s="13">
        <f>C5*E5</f>
        <v/>
      </c>
      <c r="G5" s="13">
        <f>D5*E5*1.5</f>
        <v/>
      </c>
      <c r="H5" s="13">
        <f>F5+G5</f>
        <v/>
      </c>
      <c r="I5" s="13">
        <f>H5*0.15</f>
        <v/>
      </c>
      <c r="J5" s="13">
        <f>H5-I5</f>
        <v/>
      </c>
    </row>
    <row r="6">
      <c r="A6" s="22" t="inlineStr">
        <is>
          <t>EMP004</t>
        </is>
      </c>
      <c r="B6" s="22" t="inlineStr">
        <is>
          <t>David Brown</t>
        </is>
      </c>
      <c r="C6" s="22">
        <f>SUMPRODUCT(('Timesheet'!B$3:B$27=A6)*('Timesheet'!H$3:H$27))</f>
        <v/>
      </c>
      <c r="D6" s="22">
        <f>SUMPRODUCT(('Timesheet'!B$3:B$27=A6)*('Timesheet'!I$3:I$27))</f>
        <v/>
      </c>
      <c r="E6" s="24">
        <f>VLOOKUP(A6,'Employee Database'!A:I,9,FALSE)</f>
        <v/>
      </c>
      <c r="F6" s="24">
        <f>C6*E6</f>
        <v/>
      </c>
      <c r="G6" s="24">
        <f>D6*E6*1.5</f>
        <v/>
      </c>
      <c r="H6" s="24">
        <f>F6+G6</f>
        <v/>
      </c>
      <c r="I6" s="24">
        <f>H6*0.15</f>
        <v/>
      </c>
      <c r="J6" s="24">
        <f>H6-I6</f>
        <v/>
      </c>
    </row>
    <row r="7">
      <c r="A7" s="12" t="inlineStr">
        <is>
          <t>EMP005</t>
        </is>
      </c>
      <c r="B7" s="12" t="inlineStr">
        <is>
          <t>Eva Martinez</t>
        </is>
      </c>
      <c r="C7" s="12">
        <f>SUMPRODUCT(('Timesheet'!B$3:B$27=A7)*('Timesheet'!H$3:H$27))</f>
        <v/>
      </c>
      <c r="D7" s="12">
        <f>SUMPRODUCT(('Timesheet'!B$3:B$27=A7)*('Timesheet'!I$3:I$27))</f>
        <v/>
      </c>
      <c r="E7" s="13">
        <f>VLOOKUP(A7,'Employee Database'!A:I,9,FALSE)</f>
        <v/>
      </c>
      <c r="F7" s="13">
        <f>C7*E7</f>
        <v/>
      </c>
      <c r="G7" s="13">
        <f>D7*E7*1.5</f>
        <v/>
      </c>
      <c r="H7" s="13">
        <f>F7+G7</f>
        <v/>
      </c>
      <c r="I7" s="13">
        <f>H7*0.15</f>
        <v/>
      </c>
      <c r="J7" s="13">
        <f>H7-I7</f>
        <v/>
      </c>
    </row>
    <row r="8">
      <c r="A8" s="22" t="inlineStr">
        <is>
          <t>EMP006</t>
        </is>
      </c>
      <c r="B8" s="22" t="inlineStr">
        <is>
          <t>Frank Lee</t>
        </is>
      </c>
      <c r="C8" s="22">
        <f>SUMPRODUCT(('Timesheet'!B$3:B$27=A8)*('Timesheet'!H$3:H$27))</f>
        <v/>
      </c>
      <c r="D8" s="22">
        <f>SUMPRODUCT(('Timesheet'!B$3:B$27=A8)*('Timesheet'!I$3:I$27))</f>
        <v/>
      </c>
      <c r="E8" s="24">
        <f>VLOOKUP(A8,'Employee Database'!A:I,9,FALSE)</f>
        <v/>
      </c>
      <c r="F8" s="24">
        <f>C8*E8</f>
        <v/>
      </c>
      <c r="G8" s="24">
        <f>D8*E8*1.5</f>
        <v/>
      </c>
      <c r="H8" s="24">
        <f>F8+G8</f>
        <v/>
      </c>
      <c r="I8" s="24">
        <f>H8*0.15</f>
        <v/>
      </c>
      <c r="J8" s="24">
        <f>H8-I8</f>
        <v/>
      </c>
    </row>
    <row r="9">
      <c r="A9" s="12" t="inlineStr">
        <is>
          <t>EMP007</t>
        </is>
      </c>
      <c r="B9" s="12" t="inlineStr">
        <is>
          <t>Grace Kim</t>
        </is>
      </c>
      <c r="C9" s="12">
        <f>SUMPRODUCT(('Timesheet'!B$3:B$27=A9)*('Timesheet'!H$3:H$27))</f>
        <v/>
      </c>
      <c r="D9" s="12">
        <f>SUMPRODUCT(('Timesheet'!B$3:B$27=A9)*('Timesheet'!I$3:I$27))</f>
        <v/>
      </c>
      <c r="E9" s="13">
        <f>VLOOKUP(A9,'Employee Database'!A:I,9,FALSE)</f>
        <v/>
      </c>
      <c r="F9" s="13">
        <f>C9*E9</f>
        <v/>
      </c>
      <c r="G9" s="13">
        <f>D9*E9*1.5</f>
        <v/>
      </c>
      <c r="H9" s="13">
        <f>F9+G9</f>
        <v/>
      </c>
      <c r="I9" s="13">
        <f>H9*0.15</f>
        <v/>
      </c>
      <c r="J9" s="13">
        <f>H9-I9</f>
        <v/>
      </c>
    </row>
    <row r="10">
      <c r="A10" s="22" t="inlineStr">
        <is>
          <t>EMP008</t>
        </is>
      </c>
      <c r="B10" s="22" t="inlineStr">
        <is>
          <t>Henry Davis</t>
        </is>
      </c>
      <c r="C10" s="22">
        <f>SUMPRODUCT(('Timesheet'!B$3:B$27=A10)*('Timesheet'!H$3:H$27))</f>
        <v/>
      </c>
      <c r="D10" s="22">
        <f>SUMPRODUCT(('Timesheet'!B$3:B$27=A10)*('Timesheet'!I$3:I$27))</f>
        <v/>
      </c>
      <c r="E10" s="24">
        <f>VLOOKUP(A10,'Employee Database'!A:I,9,FALSE)</f>
        <v/>
      </c>
      <c r="F10" s="24">
        <f>C10*E10</f>
        <v/>
      </c>
      <c r="G10" s="24">
        <f>D10*E10*1.5</f>
        <v/>
      </c>
      <c r="H10" s="24">
        <f>F10+G10</f>
        <v/>
      </c>
      <c r="I10" s="24">
        <f>H10*0.15</f>
        <v/>
      </c>
      <c r="J10" s="24">
        <f>H10-I10</f>
        <v/>
      </c>
    </row>
    <row r="11">
      <c r="A11" s="12" t="inlineStr">
        <is>
          <t>EMP009</t>
        </is>
      </c>
      <c r="B11" s="12" t="inlineStr">
        <is>
          <t>Iris Chen</t>
        </is>
      </c>
      <c r="C11" s="12">
        <f>SUMPRODUCT(('Timesheet'!B$3:B$27=A11)*('Timesheet'!H$3:H$27))</f>
        <v/>
      </c>
      <c r="D11" s="12">
        <f>SUMPRODUCT(('Timesheet'!B$3:B$27=A11)*('Timesheet'!I$3:I$27))</f>
        <v/>
      </c>
      <c r="E11" s="13">
        <f>VLOOKUP(A11,'Employee Database'!A:I,9,FALSE)</f>
        <v/>
      </c>
      <c r="F11" s="13">
        <f>C11*E11</f>
        <v/>
      </c>
      <c r="G11" s="13">
        <f>D11*E11*1.5</f>
        <v/>
      </c>
      <c r="H11" s="13">
        <f>F11+G11</f>
        <v/>
      </c>
      <c r="I11" s="13">
        <f>H11*0.15</f>
        <v/>
      </c>
      <c r="J11" s="13">
        <f>H11-I11</f>
        <v/>
      </c>
    </row>
    <row r="12">
      <c r="A12" s="22" t="inlineStr">
        <is>
          <t>EMP010</t>
        </is>
      </c>
      <c r="B12" s="22" t="inlineStr">
        <is>
          <t>Jack Wilson</t>
        </is>
      </c>
      <c r="C12" s="22">
        <f>SUMPRODUCT(('Timesheet'!B$3:B$27=A12)*('Timesheet'!H$3:H$27))</f>
        <v/>
      </c>
      <c r="D12" s="22">
        <f>SUMPRODUCT(('Timesheet'!B$3:B$27=A12)*('Timesheet'!I$3:I$27))</f>
        <v/>
      </c>
      <c r="E12" s="24">
        <f>VLOOKUP(A12,'Employee Database'!A:I,9,FALSE)</f>
        <v/>
      </c>
      <c r="F12" s="24">
        <f>C12*E12</f>
        <v/>
      </c>
      <c r="G12" s="24">
        <f>D12*E12*1.5</f>
        <v/>
      </c>
      <c r="H12" s="24">
        <f>F12+G12</f>
        <v/>
      </c>
      <c r="I12" s="24">
        <f>H12*0.15</f>
        <v/>
      </c>
      <c r="J12" s="24">
        <f>H12-I12</f>
        <v/>
      </c>
    </row>
    <row r="13">
      <c r="A13" s="12" t="inlineStr">
        <is>
          <t>EMP011</t>
        </is>
      </c>
      <c r="B13" s="12" t="inlineStr">
        <is>
          <t>Karen Taylor</t>
        </is>
      </c>
      <c r="C13" s="12">
        <f>SUMPRODUCT(('Timesheet'!B$3:B$27=A13)*('Timesheet'!H$3:H$27))</f>
        <v/>
      </c>
      <c r="D13" s="12">
        <f>SUMPRODUCT(('Timesheet'!B$3:B$27=A13)*('Timesheet'!I$3:I$27))</f>
        <v/>
      </c>
      <c r="E13" s="13">
        <f>VLOOKUP(A13,'Employee Database'!A:I,9,FALSE)</f>
        <v/>
      </c>
      <c r="F13" s="13">
        <f>C13*E13</f>
        <v/>
      </c>
      <c r="G13" s="13">
        <f>D13*E13*1.5</f>
        <v/>
      </c>
      <c r="H13" s="13">
        <f>F13+G13</f>
        <v/>
      </c>
      <c r="I13" s="13">
        <f>H13*0.15</f>
        <v/>
      </c>
      <c r="J13" s="13">
        <f>H13-I13</f>
        <v/>
      </c>
    </row>
    <row r="14">
      <c r="A14" s="22" t="inlineStr">
        <is>
          <t>EMP012</t>
        </is>
      </c>
      <c r="B14" s="22" t="inlineStr">
        <is>
          <t>Leo Garcia</t>
        </is>
      </c>
      <c r="C14" s="22">
        <f>SUMPRODUCT(('Timesheet'!B$3:B$27=A14)*('Timesheet'!H$3:H$27))</f>
        <v/>
      </c>
      <c r="D14" s="22">
        <f>SUMPRODUCT(('Timesheet'!B$3:B$27=A14)*('Timesheet'!I$3:I$27))</f>
        <v/>
      </c>
      <c r="E14" s="24">
        <f>VLOOKUP(A14,'Employee Database'!A:I,9,FALSE)</f>
        <v/>
      </c>
      <c r="F14" s="24">
        <f>C14*E14</f>
        <v/>
      </c>
      <c r="G14" s="24">
        <f>D14*E14*1.5</f>
        <v/>
      </c>
      <c r="H14" s="24">
        <f>F14+G14</f>
        <v/>
      </c>
      <c r="I14" s="24">
        <f>H14*0.15</f>
        <v/>
      </c>
      <c r="J14" s="24">
        <f>H14-I14</f>
        <v/>
      </c>
    </row>
    <row r="15">
      <c r="A15" s="12" t="inlineStr">
        <is>
          <t>EMP013</t>
        </is>
      </c>
      <c r="B15" s="12" t="inlineStr">
        <is>
          <t>Mia Robinson</t>
        </is>
      </c>
      <c r="C15" s="12">
        <f>SUMPRODUCT(('Timesheet'!B$3:B$27=A15)*('Timesheet'!H$3:H$27))</f>
        <v/>
      </c>
      <c r="D15" s="12">
        <f>SUMPRODUCT(('Timesheet'!B$3:B$27=A15)*('Timesheet'!I$3:I$27))</f>
        <v/>
      </c>
      <c r="E15" s="13">
        <f>VLOOKUP(A15,'Employee Database'!A:I,9,FALSE)</f>
        <v/>
      </c>
      <c r="F15" s="13">
        <f>C15*E15</f>
        <v/>
      </c>
      <c r="G15" s="13">
        <f>D15*E15*1.5</f>
        <v/>
      </c>
      <c r="H15" s="13">
        <f>F15+G15</f>
        <v/>
      </c>
      <c r="I15" s="13">
        <f>H15*0.15</f>
        <v/>
      </c>
      <c r="J15" s="13">
        <f>H15-I15</f>
        <v/>
      </c>
    </row>
    <row r="16">
      <c r="A16" s="22" t="inlineStr">
        <is>
          <t>EMP014</t>
        </is>
      </c>
      <c r="B16" s="22" t="inlineStr">
        <is>
          <t>Nathan Clark</t>
        </is>
      </c>
      <c r="C16" s="22">
        <f>SUMPRODUCT(('Timesheet'!B$3:B$27=A16)*('Timesheet'!H$3:H$27))</f>
        <v/>
      </c>
      <c r="D16" s="22">
        <f>SUMPRODUCT(('Timesheet'!B$3:B$27=A16)*('Timesheet'!I$3:I$27))</f>
        <v/>
      </c>
      <c r="E16" s="24">
        <f>VLOOKUP(A16,'Employee Database'!A:I,9,FALSE)</f>
        <v/>
      </c>
      <c r="F16" s="24">
        <f>C16*E16</f>
        <v/>
      </c>
      <c r="G16" s="24">
        <f>D16*E16*1.5</f>
        <v/>
      </c>
      <c r="H16" s="24">
        <f>F16+G16</f>
        <v/>
      </c>
      <c r="I16" s="24">
        <f>H16*0.15</f>
        <v/>
      </c>
      <c r="J16" s="24">
        <f>H16-I16</f>
        <v/>
      </c>
    </row>
    <row r="17">
      <c r="A17" s="12" t="inlineStr">
        <is>
          <t>EMP015</t>
        </is>
      </c>
      <c r="B17" s="12" t="inlineStr">
        <is>
          <t>Olivia Hall</t>
        </is>
      </c>
      <c r="C17" s="12">
        <f>SUMPRODUCT(('Timesheet'!B$3:B$27=A17)*('Timesheet'!H$3:H$27))</f>
        <v/>
      </c>
      <c r="D17" s="12">
        <f>SUMPRODUCT(('Timesheet'!B$3:B$27=A17)*('Timesheet'!I$3:I$27))</f>
        <v/>
      </c>
      <c r="E17" s="13">
        <f>VLOOKUP(A17,'Employee Database'!A:I,9,FALSE)</f>
        <v/>
      </c>
      <c r="F17" s="13">
        <f>C17*E17</f>
        <v/>
      </c>
      <c r="G17" s="13">
        <f>D17*E17*1.5</f>
        <v/>
      </c>
      <c r="H17" s="13">
        <f>F17+G17</f>
        <v/>
      </c>
      <c r="I17" s="13">
        <f>H17*0.15</f>
        <v/>
      </c>
      <c r="J17" s="13">
        <f>H17-I17</f>
        <v/>
      </c>
    </row>
    <row r="18">
      <c r="A18" s="17" t="inlineStr">
        <is>
          <t>TOTAL</t>
        </is>
      </c>
      <c r="C18" s="18">
        <f>SUM(C3:C17)</f>
        <v/>
      </c>
      <c r="D18" s="18">
        <f>SUM(D3:D17)</f>
        <v/>
      </c>
      <c r="F18" s="19">
        <f>SUM(F3:F17)</f>
        <v/>
      </c>
      <c r="G18" s="19">
        <f>SUM(G3:G17)</f>
        <v/>
      </c>
      <c r="H18" s="19">
        <f>SUM(H3:H17)</f>
        <v/>
      </c>
      <c r="I18" s="19">
        <f>SUM(I3:I17)</f>
        <v/>
      </c>
      <c r="J18" s="19">
        <f>SUM(J3:J17)</f>
        <v/>
      </c>
    </row>
    <row r="20">
      <c r="A20" s="25" t="inlineStr">
        <is>
          <t>Payroll Settings</t>
        </is>
      </c>
    </row>
    <row r="21">
      <c r="A21" s="26" t="inlineStr">
        <is>
          <t>OT Multiplier</t>
        </is>
      </c>
      <c r="B21" s="27" t="n">
        <v>1.5</v>
      </c>
      <c r="C21" s="28" t="inlineStr">
        <is>
          <t>Overtime pay multiplier</t>
        </is>
      </c>
    </row>
    <row r="22">
      <c r="A22" s="26" t="inlineStr">
        <is>
          <t>Tax Rate</t>
        </is>
      </c>
      <c r="B22" s="29" t="n">
        <v>0.15</v>
      </c>
      <c r="C22" s="28" t="inlineStr">
        <is>
          <t>Federal income tax rate</t>
        </is>
      </c>
    </row>
    <row r="23">
      <c r="A23" s="26" t="inlineStr">
        <is>
          <t>Health Insurance</t>
        </is>
      </c>
      <c r="B23" s="30" t="n">
        <v>250</v>
      </c>
      <c r="C23" s="28" t="inlineStr">
        <is>
          <t>Monthly per employee</t>
        </is>
      </c>
    </row>
    <row r="24">
      <c r="A24" s="26" t="inlineStr">
        <is>
          <t>401k Match %</t>
        </is>
      </c>
      <c r="B24" s="29" t="n">
        <v>0.04</v>
      </c>
      <c r="C24" s="28" t="inlineStr">
        <is>
          <t>Employer matching contribution</t>
        </is>
      </c>
    </row>
  </sheetData>
  <mergeCells count="6">
    <mergeCell ref="A1:J1"/>
    <mergeCell ref="C23:E23"/>
    <mergeCell ref="C22:E22"/>
    <mergeCell ref="A20:J20"/>
    <mergeCell ref="C21:E21"/>
    <mergeCell ref="C24:E2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/>
  </sheetPr>
  <dimension ref="A1:I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6" customWidth="1" min="3" max="3"/>
    <col width="14" customWidth="1" min="4" max="4"/>
    <col width="12" customWidth="1" min="5" max="5"/>
    <col width="14" customWidth="1" min="6" max="6"/>
    <col width="16" customWidth="1" min="7" max="7"/>
    <col width="14" customWidth="1" min="8" max="8"/>
    <col width="12" customWidth="1" min="9" max="9"/>
  </cols>
  <sheetData>
    <row r="1" ht="30" customHeight="1">
      <c r="A1" s="21" t="inlineStr">
        <is>
          <t>Department Summary Report</t>
        </is>
      </c>
    </row>
    <row r="2">
      <c r="A2" s="11" t="inlineStr">
        <is>
          <t>Department</t>
        </is>
      </c>
      <c r="B2" s="11" t="inlineStr">
        <is>
          <t>Employees</t>
        </is>
      </c>
      <c r="C2" s="11" t="inlineStr">
        <is>
          <t>Total Regular Hours</t>
        </is>
      </c>
      <c r="D2" s="11" t="inlineStr">
        <is>
          <t>Total Overtime</t>
        </is>
      </c>
      <c r="E2" s="11" t="inlineStr">
        <is>
          <t>Total Hours</t>
        </is>
      </c>
      <c r="F2" s="11" t="inlineStr">
        <is>
          <t>Total Payroll</t>
        </is>
      </c>
      <c r="G2" s="11" t="inlineStr">
        <is>
          <t>Avg Hours/Employee</t>
        </is>
      </c>
      <c r="H2" s="11" t="inlineStr">
        <is>
          <t>Avg Attendance</t>
        </is>
      </c>
      <c r="I2" s="11" t="inlineStr">
        <is>
          <t>Status</t>
        </is>
      </c>
    </row>
    <row r="3">
      <c r="A3" s="12" t="inlineStr">
        <is>
          <t>Engineering</t>
        </is>
      </c>
      <c r="B3" s="12">
        <f>COUNTIF('Employee Database'!C:C,A3)</f>
        <v/>
      </c>
      <c r="C3" s="12">
        <f>SUMPRODUCT(('Timesheet'!D$3:D$27=A3)*('Timesheet'!H$3:H$27))</f>
        <v/>
      </c>
      <c r="D3" s="12">
        <f>SUMPRODUCT(('Timesheet'!D$3:D$27=A3)*('Timesheet'!I$3:I$27))</f>
        <v/>
      </c>
      <c r="E3" s="12">
        <f>C3+D3</f>
        <v/>
      </c>
      <c r="F3" s="13">
        <f>SUMPRODUCT(('Employee Database'!C$3:C$17=A3)*('Payroll Calculator'!H$3:H$17))</f>
        <v/>
      </c>
      <c r="G3" s="31">
        <f>IF(B3&gt;0,E3/B3,0)</f>
        <v/>
      </c>
      <c r="H3" s="14" t="n">
        <v>0.96</v>
      </c>
      <c r="I3" s="15" t="inlineStr">
        <is>
          <t>On Track</t>
        </is>
      </c>
    </row>
    <row r="4">
      <c r="A4" s="22" t="inlineStr">
        <is>
          <t>Marketing</t>
        </is>
      </c>
      <c r="B4" s="22">
        <f>COUNTIF('Employee Database'!C:C,A4)</f>
        <v/>
      </c>
      <c r="C4" s="22">
        <f>SUMPRODUCT(('Timesheet'!D$3:D$27=A4)*('Timesheet'!H$3:H$27))</f>
        <v/>
      </c>
      <c r="D4" s="22">
        <f>SUMPRODUCT(('Timesheet'!D$3:D$27=A4)*('Timesheet'!I$3:I$27))</f>
        <v/>
      </c>
      <c r="E4" s="22">
        <f>C4+D4</f>
        <v/>
      </c>
      <c r="F4" s="24">
        <f>SUMPRODUCT(('Employee Database'!C$3:C$17=A4)*('Payroll Calculator'!H$3:H$17))</f>
        <v/>
      </c>
      <c r="G4" s="32">
        <f>IF(B4&gt;0,E4/B4,0)</f>
        <v/>
      </c>
      <c r="H4" s="33" t="n">
        <v>0.95</v>
      </c>
      <c r="I4" s="22" t="inlineStr">
        <is>
          <t>On Track</t>
        </is>
      </c>
    </row>
    <row r="5">
      <c r="A5" s="12" t="inlineStr">
        <is>
          <t>Sales</t>
        </is>
      </c>
      <c r="B5" s="12">
        <f>COUNTIF('Employee Database'!C:C,A5)</f>
        <v/>
      </c>
      <c r="C5" s="12">
        <f>SUMPRODUCT(('Timesheet'!D$3:D$27=A5)*('Timesheet'!H$3:H$27))</f>
        <v/>
      </c>
      <c r="D5" s="12">
        <f>SUMPRODUCT(('Timesheet'!D$3:D$27=A5)*('Timesheet'!I$3:I$27))</f>
        <v/>
      </c>
      <c r="E5" s="12">
        <f>C5+D5</f>
        <v/>
      </c>
      <c r="F5" s="13">
        <f>SUMPRODUCT(('Employee Database'!C$3:C$17=A5)*('Payroll Calculator'!H$3:H$17))</f>
        <v/>
      </c>
      <c r="G5" s="31">
        <f>IF(B5&gt;0,E5/B5,0)</f>
        <v/>
      </c>
      <c r="H5" s="14" t="n">
        <v>0.92</v>
      </c>
      <c r="I5" s="16" t="inlineStr">
        <is>
          <t>Warning</t>
        </is>
      </c>
    </row>
    <row r="6">
      <c r="A6" s="22" t="inlineStr">
        <is>
          <t>Finance</t>
        </is>
      </c>
      <c r="B6" s="22">
        <f>COUNTIF('Employee Database'!C:C,A6)</f>
        <v/>
      </c>
      <c r="C6" s="22">
        <f>SUMPRODUCT(('Timesheet'!D$3:D$27=A6)*('Timesheet'!H$3:H$27))</f>
        <v/>
      </c>
      <c r="D6" s="22">
        <f>SUMPRODUCT(('Timesheet'!D$3:D$27=A6)*('Timesheet'!I$3:I$27))</f>
        <v/>
      </c>
      <c r="E6" s="22">
        <f>C6+D6</f>
        <v/>
      </c>
      <c r="F6" s="24">
        <f>SUMPRODUCT(('Employee Database'!C$3:C$17=A6)*('Payroll Calculator'!H$3:H$17))</f>
        <v/>
      </c>
      <c r="G6" s="32">
        <f>IF(B6&gt;0,E6/B6,0)</f>
        <v/>
      </c>
      <c r="H6" s="33" t="n">
        <v>0.97</v>
      </c>
      <c r="I6" s="22" t="inlineStr">
        <is>
          <t>On Track</t>
        </is>
      </c>
    </row>
    <row r="7">
      <c r="A7" s="12" t="inlineStr">
        <is>
          <t>HR</t>
        </is>
      </c>
      <c r="B7" s="12">
        <f>COUNTIF('Employee Database'!C:C,A7)</f>
        <v/>
      </c>
      <c r="C7" s="12">
        <f>SUMPRODUCT(('Timesheet'!D$3:D$27=A7)*('Timesheet'!H$3:H$27))</f>
        <v/>
      </c>
      <c r="D7" s="12">
        <f>SUMPRODUCT(('Timesheet'!D$3:D$27=A7)*('Timesheet'!I$3:I$27))</f>
        <v/>
      </c>
      <c r="E7" s="12">
        <f>C7+D7</f>
        <v/>
      </c>
      <c r="F7" s="13">
        <f>SUMPRODUCT(('Employee Database'!C$3:C$17=A7)*('Payroll Calculator'!H$3:H$17))</f>
        <v/>
      </c>
      <c r="G7" s="31">
        <f>IF(B7&gt;0,E7/B7,0)</f>
        <v/>
      </c>
      <c r="H7" s="14" t="n">
        <v>0.93</v>
      </c>
      <c r="I7" s="15" t="inlineStr">
        <is>
          <t>On Track</t>
        </is>
      </c>
    </row>
    <row r="8">
      <c r="A8" s="17" t="inlineStr">
        <is>
          <t>TOTAL</t>
        </is>
      </c>
      <c r="B8" s="18">
        <f>SUM(B3:B7)</f>
        <v/>
      </c>
      <c r="C8" s="18">
        <f>SUM(C3:C7)</f>
        <v/>
      </c>
      <c r="D8" s="18">
        <f>SUM(D3:D7)</f>
        <v/>
      </c>
      <c r="E8" s="18">
        <f>SUM(E3:E7)</f>
        <v/>
      </c>
      <c r="F8" s="19">
        <f>SUM(F3:F7)</f>
        <v/>
      </c>
    </row>
  </sheetData>
  <mergeCells count="1">
    <mergeCell ref="A1:I1"/>
  </mergeCells>
  <conditionalFormatting sqref="I3:I7">
    <cfRule type="cellIs" priority="1" operator="equal" dxfId="0">
      <formula>"On Track"</formula>
    </cfRule>
    <cfRule type="cellIs" priority="2" operator="equal" dxfId="1">
      <formula>"Warning"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7030A0"/>
    <outlinePr summaryBelow="1" summaryRight="1"/>
    <pageSetUpPr/>
  </sheetPr>
  <dimension ref="A1:H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</cols>
  <sheetData>
    <row r="1" ht="30" customHeight="1">
      <c r="A1" s="21" t="inlineStr">
        <is>
          <t>Monthly Timesheet Report</t>
        </is>
      </c>
    </row>
    <row r="3">
      <c r="A3" s="25" t="inlineStr">
        <is>
          <t>Monthly Summary</t>
        </is>
      </c>
    </row>
    <row r="4">
      <c r="A4" s="11" t="inlineStr">
        <is>
          <t>Month</t>
        </is>
      </c>
      <c r="B4" s="11" t="inlineStr">
        <is>
          <t>Working Days</t>
        </is>
      </c>
      <c r="C4" s="11" t="inlineStr">
        <is>
          <t>Total Hours</t>
        </is>
      </c>
      <c r="D4" s="11" t="inlineStr">
        <is>
          <t>Regular Hours</t>
        </is>
      </c>
      <c r="E4" s="11" t="inlineStr">
        <is>
          <t>Overtime</t>
        </is>
      </c>
      <c r="F4" s="11" t="inlineStr">
        <is>
          <t>Payroll Cost</t>
        </is>
      </c>
      <c r="G4" s="11" t="inlineStr">
        <is>
          <t>Avg Daily Hours</t>
        </is>
      </c>
      <c r="H4" s="11" t="inlineStr">
        <is>
          <t>Efficiency</t>
        </is>
      </c>
    </row>
    <row r="5">
      <c r="A5" s="12" t="inlineStr">
        <is>
          <t>January</t>
        </is>
      </c>
      <c r="B5" s="12" t="n">
        <v>22</v>
      </c>
      <c r="C5" s="12" t="n">
        <v>1760</v>
      </c>
      <c r="D5" s="12" t="n">
        <v>1680</v>
      </c>
      <c r="E5" s="12" t="n">
        <v>80</v>
      </c>
      <c r="F5" s="13" t="n">
        <v>82500</v>
      </c>
      <c r="G5" s="12" t="n">
        <v>8</v>
      </c>
      <c r="H5" s="14" t="n">
        <v>0.95</v>
      </c>
    </row>
    <row r="6">
      <c r="A6" s="22" t="inlineStr">
        <is>
          <t>February</t>
        </is>
      </c>
      <c r="B6" s="22" t="n">
        <v>20</v>
      </c>
      <c r="C6" s="22" t="n">
        <v>1600</v>
      </c>
      <c r="D6" s="22" t="n">
        <v>1520</v>
      </c>
      <c r="E6" s="22" t="n">
        <v>80</v>
      </c>
      <c r="F6" s="24" t="n">
        <v>78200</v>
      </c>
      <c r="G6" s="22" t="n">
        <v>8</v>
      </c>
      <c r="H6" s="33" t="n">
        <v>0.9399999999999999</v>
      </c>
    </row>
    <row r="7">
      <c r="A7" s="12" t="inlineStr">
        <is>
          <t>March</t>
        </is>
      </c>
      <c r="B7" s="12" t="n">
        <v>23</v>
      </c>
      <c r="C7" s="12" t="n">
        <v>1840</v>
      </c>
      <c r="D7" s="12" t="n">
        <v>1750</v>
      </c>
      <c r="E7" s="12" t="n">
        <v>90</v>
      </c>
      <c r="F7" s="13" t="n">
        <v>86400</v>
      </c>
      <c r="G7" s="12" t="n">
        <v>8</v>
      </c>
      <c r="H7" s="14" t="n">
        <v>0.96</v>
      </c>
    </row>
    <row r="8">
      <c r="A8" s="22" t="inlineStr">
        <is>
          <t>April</t>
        </is>
      </c>
      <c r="B8" s="22" t="n">
        <v>22</v>
      </c>
      <c r="C8" s="22" t="n">
        <v>1760</v>
      </c>
      <c r="D8" s="22" t="n">
        <v>1690</v>
      </c>
      <c r="E8" s="22" t="n">
        <v>70</v>
      </c>
      <c r="F8" s="24" t="n">
        <v>83100</v>
      </c>
      <c r="G8" s="22" t="n">
        <v>8</v>
      </c>
      <c r="H8" s="33" t="n">
        <v>0.95</v>
      </c>
    </row>
    <row r="9">
      <c r="A9" s="12" t="inlineStr">
        <is>
          <t>May</t>
        </is>
      </c>
      <c r="B9" s="12" t="n">
        <v>22</v>
      </c>
      <c r="C9" s="12" t="n">
        <v>1760</v>
      </c>
      <c r="D9" s="12" t="n">
        <v>1670</v>
      </c>
      <c r="E9" s="12" t="n">
        <v>90</v>
      </c>
      <c r="F9" s="13" t="n">
        <v>84800</v>
      </c>
      <c r="G9" s="12" t="n">
        <v>8</v>
      </c>
      <c r="H9" s="14" t="n">
        <v>0.93</v>
      </c>
    </row>
    <row r="10">
      <c r="A10" s="22" t="inlineStr">
        <is>
          <t>June</t>
        </is>
      </c>
      <c r="B10" s="22" t="n">
        <v>21</v>
      </c>
      <c r="C10" s="22" t="n">
        <v>1732.5</v>
      </c>
      <c r="D10" s="22" t="n">
        <v>1650</v>
      </c>
      <c r="E10" s="22" t="n">
        <v>82.5</v>
      </c>
      <c r="F10" s="24" t="n">
        <v>89450</v>
      </c>
      <c r="G10" s="22" t="n">
        <v>8.25</v>
      </c>
      <c r="H10" s="33" t="n">
        <v>0.9399999999999999</v>
      </c>
    </row>
    <row r="13">
      <c r="A13" s="25" t="inlineStr">
        <is>
          <t>Department Cost Breakdown</t>
        </is>
      </c>
    </row>
    <row r="14">
      <c r="A14" s="11" t="inlineStr">
        <is>
          <t>Department</t>
        </is>
      </c>
      <c r="B14" s="11" t="inlineStr">
        <is>
          <t>Jan</t>
        </is>
      </c>
      <c r="C14" s="11" t="inlineStr">
        <is>
          <t>Feb</t>
        </is>
      </c>
      <c r="D14" s="11" t="inlineStr">
        <is>
          <t>Mar</t>
        </is>
      </c>
      <c r="E14" s="11" t="inlineStr">
        <is>
          <t>Apr</t>
        </is>
      </c>
      <c r="F14" s="11" t="inlineStr">
        <is>
          <t>May</t>
        </is>
      </c>
      <c r="G14" s="11" t="inlineStr">
        <is>
          <t>Jun</t>
        </is>
      </c>
      <c r="H14" s="11" t="inlineStr">
        <is>
          <t>Total</t>
        </is>
      </c>
    </row>
    <row r="15">
      <c r="A15" s="12" t="inlineStr">
        <is>
          <t>Engineering</t>
        </is>
      </c>
      <c r="B15" s="13" t="n">
        <v>32000</v>
      </c>
      <c r="C15" s="13" t="n">
        <v>30400</v>
      </c>
      <c r="D15" s="13" t="n">
        <v>34500</v>
      </c>
      <c r="E15" s="13" t="n">
        <v>33200</v>
      </c>
      <c r="F15" s="13" t="n">
        <v>33800</v>
      </c>
      <c r="G15" s="13" t="n">
        <v>38400</v>
      </c>
      <c r="H15" s="13">
        <f>SUM(B15:G15)</f>
        <v/>
      </c>
    </row>
    <row r="16">
      <c r="A16" s="22" t="inlineStr">
        <is>
          <t>Marketing</t>
        </is>
      </c>
      <c r="B16" s="24" t="n">
        <v>16000</v>
      </c>
      <c r="C16" s="24" t="n">
        <v>15200</v>
      </c>
      <c r="D16" s="24" t="n">
        <v>17200</v>
      </c>
      <c r="E16" s="24" t="n">
        <v>16600</v>
      </c>
      <c r="F16" s="24" t="n">
        <v>16900</v>
      </c>
      <c r="G16" s="24" t="n">
        <v>19600</v>
      </c>
      <c r="H16" s="24">
        <f>SUM(B16:G16)</f>
        <v/>
      </c>
    </row>
    <row r="17">
      <c r="A17" s="12" t="inlineStr">
        <is>
          <t>Sales</t>
        </is>
      </c>
      <c r="B17" s="13" t="n">
        <v>18000</v>
      </c>
      <c r="C17" s="13" t="n">
        <v>17100</v>
      </c>
      <c r="D17" s="13" t="n">
        <v>19400</v>
      </c>
      <c r="E17" s="13" t="n">
        <v>18700</v>
      </c>
      <c r="F17" s="13" t="n">
        <v>19000</v>
      </c>
      <c r="G17" s="13" t="n">
        <v>22800</v>
      </c>
      <c r="H17" s="13">
        <f>SUM(B17:G17)</f>
        <v/>
      </c>
    </row>
    <row r="18">
      <c r="A18" s="22" t="inlineStr">
        <is>
          <t>Finance</t>
        </is>
      </c>
      <c r="B18" s="24" t="n">
        <v>12000</v>
      </c>
      <c r="C18" s="24" t="n">
        <v>11400</v>
      </c>
      <c r="D18" s="24" t="n">
        <v>12900</v>
      </c>
      <c r="E18" s="24" t="n">
        <v>12500</v>
      </c>
      <c r="F18" s="24" t="n">
        <v>12700</v>
      </c>
      <c r="G18" s="24" t="n">
        <v>15200</v>
      </c>
      <c r="H18" s="24">
        <f>SUM(B18:G18)</f>
        <v/>
      </c>
    </row>
    <row r="19">
      <c r="A19" s="12" t="inlineStr">
        <is>
          <t>HR</t>
        </is>
      </c>
      <c r="B19" s="13" t="n">
        <v>8500</v>
      </c>
      <c r="C19" s="13" t="n">
        <v>8100</v>
      </c>
      <c r="D19" s="13" t="n">
        <v>9200</v>
      </c>
      <c r="E19" s="13" t="n">
        <v>8900</v>
      </c>
      <c r="F19" s="13" t="n">
        <v>9100</v>
      </c>
      <c r="G19" s="13" t="n">
        <v>10800</v>
      </c>
      <c r="H19" s="13">
        <f>SUM(B19:G19)</f>
        <v/>
      </c>
    </row>
    <row r="20">
      <c r="A20" s="17" t="inlineStr">
        <is>
          <t>TOTAL</t>
        </is>
      </c>
      <c r="B20" s="19">
        <f>SUM(B15:B19)</f>
        <v/>
      </c>
      <c r="C20" s="19">
        <f>SUM(C15:C19)</f>
        <v/>
      </c>
      <c r="D20" s="19">
        <f>SUM(D15:D19)</f>
        <v/>
      </c>
      <c r="E20" s="19">
        <f>SUM(E15:E19)</f>
        <v/>
      </c>
      <c r="F20" s="19">
        <f>SUM(F15:F19)</f>
        <v/>
      </c>
      <c r="G20" s="19">
        <f>SUM(G15:G19)</f>
        <v/>
      </c>
      <c r="H20" s="19">
        <f>SUM(H15:H19)</f>
        <v/>
      </c>
    </row>
  </sheetData>
  <mergeCells count="3">
    <mergeCell ref="A3:H3"/>
    <mergeCell ref="A13:H13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C00000"/>
    <outlinePr summaryBelow="1" summaryRight="1"/>
    <pageSetUpPr/>
  </sheetPr>
  <dimension ref="A1:J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0" customWidth="1" min="5" max="5"/>
    <col width="10" customWidth="1" min="6" max="6"/>
    <col width="12" customWidth="1" min="7" max="7"/>
    <col width="20" customWidth="1" min="8" max="8"/>
    <col width="14" customWidth="1" min="9" max="9"/>
    <col width="12" customWidth="1" min="10" max="10"/>
  </cols>
  <sheetData>
    <row r="1" ht="30" customHeight="1">
      <c r="A1" s="21" t="inlineStr">
        <is>
          <t>Overtime Tracker</t>
        </is>
      </c>
    </row>
    <row r="2">
      <c r="A2" s="11" t="inlineStr">
        <is>
          <t>Date</t>
        </is>
      </c>
      <c r="B2" s="11" t="inlineStr">
        <is>
          <t>Employee ID</t>
        </is>
      </c>
      <c r="C2" s="11" t="inlineStr">
        <is>
          <t>Employee Name</t>
        </is>
      </c>
      <c r="D2" s="11" t="inlineStr">
        <is>
          <t>Department</t>
        </is>
      </c>
      <c r="E2" s="11" t="inlineStr">
        <is>
          <t>OT Hours</t>
        </is>
      </c>
      <c r="F2" s="11" t="inlineStr">
        <is>
          <t>OT Rate</t>
        </is>
      </c>
      <c r="G2" s="11" t="inlineStr">
        <is>
          <t>OT Pay</t>
        </is>
      </c>
      <c r="H2" s="11" t="inlineStr">
        <is>
          <t>Reason</t>
        </is>
      </c>
      <c r="I2" s="11" t="inlineStr">
        <is>
          <t>Approved By</t>
        </is>
      </c>
      <c r="J2" s="11" t="inlineStr">
        <is>
          <t>Status</t>
        </is>
      </c>
    </row>
    <row r="3">
      <c r="A3" s="12" t="inlineStr">
        <is>
          <t>2024-06-01</t>
        </is>
      </c>
      <c r="B3" s="12" t="inlineStr">
        <is>
          <t>EMP002</t>
        </is>
      </c>
      <c r="C3" s="12" t="inlineStr">
        <is>
          <t>Bob Smith</t>
        </is>
      </c>
      <c r="D3" s="12" t="inlineStr">
        <is>
          <t>Engineering</t>
        </is>
      </c>
      <c r="E3" s="12" t="n">
        <v>1</v>
      </c>
      <c r="F3" s="13" t="n">
        <v>82.5</v>
      </c>
      <c r="G3" s="13" t="n">
        <v>82.5</v>
      </c>
      <c r="H3" s="12" t="inlineStr">
        <is>
          <t>Project deadline</t>
        </is>
      </c>
      <c r="I3" s="12" t="inlineStr">
        <is>
          <t>Tom Wilson</t>
        </is>
      </c>
      <c r="J3" s="15" t="inlineStr">
        <is>
          <t>Approved</t>
        </is>
      </c>
    </row>
    <row r="4">
      <c r="A4" s="22" t="inlineStr">
        <is>
          <t>2024-06-02</t>
        </is>
      </c>
      <c r="B4" s="22" t="inlineStr">
        <is>
          <t>EMP002</t>
        </is>
      </c>
      <c r="C4" s="22" t="inlineStr">
        <is>
          <t>Bob Smith</t>
        </is>
      </c>
      <c r="D4" s="22" t="inlineStr">
        <is>
          <t>Engineering</t>
        </is>
      </c>
      <c r="E4" s="22" t="n">
        <v>1.5</v>
      </c>
      <c r="F4" s="24" t="n">
        <v>82.5</v>
      </c>
      <c r="G4" s="24" t="n">
        <v>123.75</v>
      </c>
      <c r="H4" s="22" t="inlineStr">
        <is>
          <t>Sprint review prep</t>
        </is>
      </c>
      <c r="I4" s="22" t="inlineStr">
        <is>
          <t>Tom Wilson</t>
        </is>
      </c>
      <c r="J4" s="22" t="inlineStr">
        <is>
          <t>Approved</t>
        </is>
      </c>
    </row>
    <row r="5">
      <c r="A5" s="12" t="inlineStr">
        <is>
          <t>2024-06-02</t>
        </is>
      </c>
      <c r="B5" s="12" t="inlineStr">
        <is>
          <t>EMP004</t>
        </is>
      </c>
      <c r="C5" s="12" t="inlineStr">
        <is>
          <t>David Brown</t>
        </is>
      </c>
      <c r="D5" s="12" t="inlineStr">
        <is>
          <t>Sales</t>
        </is>
      </c>
      <c r="E5" s="12" t="n">
        <v>1</v>
      </c>
      <c r="F5" s="13" t="n">
        <v>67.5</v>
      </c>
      <c r="G5" s="13" t="n">
        <v>67.5</v>
      </c>
      <c r="H5" s="12" t="inlineStr">
        <is>
          <t>Client meeting extended</t>
        </is>
      </c>
      <c r="I5" s="12" t="inlineStr">
        <is>
          <t>Mike Chen</t>
        </is>
      </c>
      <c r="J5" s="15" t="inlineStr">
        <is>
          <t>Approved</t>
        </is>
      </c>
    </row>
    <row r="6">
      <c r="A6" s="22" t="inlineStr">
        <is>
          <t>2024-06-03</t>
        </is>
      </c>
      <c r="B6" s="22" t="inlineStr">
        <is>
          <t>EMP004</t>
        </is>
      </c>
      <c r="C6" s="22" t="inlineStr">
        <is>
          <t>David Brown</t>
        </is>
      </c>
      <c r="D6" s="22" t="inlineStr">
        <is>
          <t>Sales</t>
        </is>
      </c>
      <c r="E6" s="22" t="n">
        <v>0.5</v>
      </c>
      <c r="F6" s="24" t="n">
        <v>67.5</v>
      </c>
      <c r="G6" s="24" t="n">
        <v>33.75</v>
      </c>
      <c r="H6" s="22" t="inlineStr">
        <is>
          <t>Proposal deadline</t>
        </is>
      </c>
      <c r="I6" s="22" t="inlineStr">
        <is>
          <t>Mike Chen</t>
        </is>
      </c>
      <c r="J6" s="22" t="inlineStr">
        <is>
          <t>Approved</t>
        </is>
      </c>
    </row>
    <row r="7">
      <c r="A7" s="12" t="inlineStr">
        <is>
          <t>2024-06-04</t>
        </is>
      </c>
      <c r="B7" s="12" t="inlineStr">
        <is>
          <t>EMP002</t>
        </is>
      </c>
      <c r="C7" s="12" t="inlineStr">
        <is>
          <t>Bob Smith</t>
        </is>
      </c>
      <c r="D7" s="12" t="inlineStr">
        <is>
          <t>Engineering</t>
        </is>
      </c>
      <c r="E7" s="12" t="n">
        <v>0</v>
      </c>
      <c r="F7" s="13" t="n">
        <v>82.5</v>
      </c>
      <c r="G7" s="13" t="n">
        <v>0</v>
      </c>
      <c r="H7" s="12" t="inlineStr">
        <is>
          <t>No overtime</t>
        </is>
      </c>
      <c r="I7" s="12" t="inlineStr">
        <is>
          <t>Tom Wilson</t>
        </is>
      </c>
      <c r="J7" s="12" t="inlineStr">
        <is>
          <t>N/A</t>
        </is>
      </c>
    </row>
    <row r="8">
      <c r="A8" s="22" t="inlineStr">
        <is>
          <t>2024-06-05</t>
        </is>
      </c>
      <c r="B8" s="22" t="inlineStr">
        <is>
          <t>EMP002</t>
        </is>
      </c>
      <c r="C8" s="22" t="inlineStr">
        <is>
          <t>Bob Smith</t>
        </is>
      </c>
      <c r="D8" s="22" t="inlineStr">
        <is>
          <t>Engineering</t>
        </is>
      </c>
      <c r="E8" s="22" t="n">
        <v>0.5</v>
      </c>
      <c r="F8" s="24" t="n">
        <v>82.5</v>
      </c>
      <c r="G8" s="24" t="n">
        <v>41.25</v>
      </c>
      <c r="H8" s="22" t="inlineStr">
        <is>
          <t>Code review</t>
        </is>
      </c>
      <c r="I8" s="22" t="inlineStr">
        <is>
          <t>Tom Wilson</t>
        </is>
      </c>
      <c r="J8" s="22" t="inlineStr">
        <is>
          <t>Approved</t>
        </is>
      </c>
    </row>
    <row r="9">
      <c r="A9" s="12" t="inlineStr">
        <is>
          <t>2024-06-05</t>
        </is>
      </c>
      <c r="B9" s="12" t="inlineStr">
        <is>
          <t>EMP010</t>
        </is>
      </c>
      <c r="C9" s="12" t="inlineStr">
        <is>
          <t>Jack Wilson</t>
        </is>
      </c>
      <c r="D9" s="12" t="inlineStr">
        <is>
          <t>Engineering</t>
        </is>
      </c>
      <c r="E9" s="12" t="n">
        <v>2</v>
      </c>
      <c r="F9" s="13" t="n">
        <v>90</v>
      </c>
      <c r="G9" s="13" t="n">
        <v>180</v>
      </c>
      <c r="H9" s="12" t="inlineStr">
        <is>
          <t>Server migration</t>
        </is>
      </c>
      <c r="I9" s="12" t="inlineStr">
        <is>
          <t>Tom Wilson</t>
        </is>
      </c>
      <c r="J9" s="15" t="inlineStr">
        <is>
          <t>Approved</t>
        </is>
      </c>
    </row>
    <row r="10">
      <c r="A10" s="22" t="inlineStr">
        <is>
          <t>2024-06-05</t>
        </is>
      </c>
      <c r="B10" s="22" t="inlineStr">
        <is>
          <t>EMP006</t>
        </is>
      </c>
      <c r="C10" s="22" t="inlineStr">
        <is>
          <t>Frank Lee</t>
        </is>
      </c>
      <c r="D10" s="22" t="inlineStr">
        <is>
          <t>Engineering</t>
        </is>
      </c>
      <c r="E10" s="22" t="n">
        <v>1</v>
      </c>
      <c r="F10" s="24" t="n">
        <v>75</v>
      </c>
      <c r="G10" s="24" t="n">
        <v>75</v>
      </c>
      <c r="H10" s="22" t="inlineStr">
        <is>
          <t>Bug fix deployment</t>
        </is>
      </c>
      <c r="I10" s="22" t="inlineStr">
        <is>
          <t>Tom Wilson</t>
        </is>
      </c>
      <c r="J10" s="22" t="inlineStr">
        <is>
          <t>Pending</t>
        </is>
      </c>
    </row>
    <row r="11">
      <c r="A11" s="12" t="inlineStr">
        <is>
          <t>2024-06-06</t>
        </is>
      </c>
      <c r="B11" s="12" t="inlineStr">
        <is>
          <t>EMP004</t>
        </is>
      </c>
      <c r="C11" s="12" t="inlineStr">
        <is>
          <t>David Brown</t>
        </is>
      </c>
      <c r="D11" s="12" t="inlineStr">
        <is>
          <t>Sales</t>
        </is>
      </c>
      <c r="E11" s="12" t="n">
        <v>1.5</v>
      </c>
      <c r="F11" s="13" t="n">
        <v>67.5</v>
      </c>
      <c r="G11" s="13" t="n">
        <v>101.25</v>
      </c>
      <c r="H11" s="12" t="inlineStr">
        <is>
          <t>Quarter-end closing</t>
        </is>
      </c>
      <c r="I11" s="12" t="inlineStr">
        <is>
          <t>Mike Chen</t>
        </is>
      </c>
      <c r="J11" s="15" t="inlineStr">
        <is>
          <t>Approved</t>
        </is>
      </c>
    </row>
    <row r="12">
      <c r="A12" s="22" t="inlineStr">
        <is>
          <t>2024-06-06</t>
        </is>
      </c>
      <c r="B12" s="22" t="inlineStr">
        <is>
          <t>EMP008</t>
        </is>
      </c>
      <c r="C12" s="22" t="inlineStr">
        <is>
          <t>Henry Davis</t>
        </is>
      </c>
      <c r="D12" s="22" t="inlineStr">
        <is>
          <t>Sales</t>
        </is>
      </c>
      <c r="E12" s="22" t="n">
        <v>1</v>
      </c>
      <c r="F12" s="24" t="n">
        <v>82.5</v>
      </c>
      <c r="G12" s="24" t="n">
        <v>82.5</v>
      </c>
      <c r="H12" s="22" t="inlineStr">
        <is>
          <t>Client presentation</t>
        </is>
      </c>
      <c r="I12" s="22" t="inlineStr">
        <is>
          <t>Mike Chen</t>
        </is>
      </c>
      <c r="J12" s="22" t="inlineStr">
        <is>
          <t>Approved</t>
        </is>
      </c>
    </row>
    <row r="13">
      <c r="A13" s="12" t="inlineStr">
        <is>
          <t>2024-06-07</t>
        </is>
      </c>
      <c r="B13" s="12" t="inlineStr">
        <is>
          <t>EMP001</t>
        </is>
      </c>
      <c r="C13" s="12" t="inlineStr">
        <is>
          <t>Alice Johnson</t>
        </is>
      </c>
      <c r="D13" s="12" t="inlineStr">
        <is>
          <t>Engineering</t>
        </is>
      </c>
      <c r="E13" s="12" t="n">
        <v>2</v>
      </c>
      <c r="F13" s="13" t="n">
        <v>97.5</v>
      </c>
      <c r="G13" s="13" t="n">
        <v>195</v>
      </c>
      <c r="H13" s="12" t="inlineStr">
        <is>
          <t>Release deployment</t>
        </is>
      </c>
      <c r="I13" s="12" t="inlineStr">
        <is>
          <t>Tom Wilson</t>
        </is>
      </c>
      <c r="J13" s="15" t="inlineStr">
        <is>
          <t>Approved</t>
        </is>
      </c>
    </row>
    <row r="14">
      <c r="A14" s="22" t="inlineStr">
        <is>
          <t>2024-06-07</t>
        </is>
      </c>
      <c r="B14" s="22" t="inlineStr">
        <is>
          <t>EMP010</t>
        </is>
      </c>
      <c r="C14" s="22" t="inlineStr">
        <is>
          <t>Jack Wilson</t>
        </is>
      </c>
      <c r="D14" s="22" t="inlineStr">
        <is>
          <t>Engineering</t>
        </is>
      </c>
      <c r="E14" s="22" t="n">
        <v>1.5</v>
      </c>
      <c r="F14" s="24" t="n">
        <v>90</v>
      </c>
      <c r="G14" s="24" t="n">
        <v>135</v>
      </c>
      <c r="H14" s="22" t="inlineStr">
        <is>
          <t>Infrastructure update</t>
        </is>
      </c>
      <c r="I14" s="22" t="inlineStr">
        <is>
          <t>Tom Wilson</t>
        </is>
      </c>
      <c r="J14" s="22" t="inlineStr">
        <is>
          <t>Approved</t>
        </is>
      </c>
    </row>
    <row r="15">
      <c r="A15" s="12" t="inlineStr">
        <is>
          <t>2024-06-08</t>
        </is>
      </c>
      <c r="B15" s="12" t="inlineStr">
        <is>
          <t>EMP003</t>
        </is>
      </c>
      <c r="C15" s="12" t="inlineStr">
        <is>
          <t>Carol White</t>
        </is>
      </c>
      <c r="D15" s="12" t="inlineStr">
        <is>
          <t>Marketing</t>
        </is>
      </c>
      <c r="E15" s="12" t="n">
        <v>1</v>
      </c>
      <c r="F15" s="13" t="n">
        <v>87</v>
      </c>
      <c r="G15" s="13" t="n">
        <v>87</v>
      </c>
      <c r="H15" s="12" t="inlineStr">
        <is>
          <t>Campaign launch</t>
        </is>
      </c>
      <c r="I15" s="12" t="inlineStr">
        <is>
          <t>Sarah Lee</t>
        </is>
      </c>
      <c r="J15" s="15" t="inlineStr">
        <is>
          <t>Approved</t>
        </is>
      </c>
    </row>
    <row r="16">
      <c r="A16" s="22" t="inlineStr">
        <is>
          <t>2024-06-08</t>
        </is>
      </c>
      <c r="B16" s="22" t="inlineStr">
        <is>
          <t>EMP009</t>
        </is>
      </c>
      <c r="C16" s="22" t="inlineStr">
        <is>
          <t>Iris Chen</t>
        </is>
      </c>
      <c r="D16" s="22" t="inlineStr">
        <is>
          <t>Marketing</t>
        </is>
      </c>
      <c r="E16" s="22" t="n">
        <v>0.5</v>
      </c>
      <c r="F16" s="24" t="n">
        <v>60</v>
      </c>
      <c r="G16" s="24" t="n">
        <v>30</v>
      </c>
      <c r="H16" s="22" t="inlineStr">
        <is>
          <t>Blog deadline</t>
        </is>
      </c>
      <c r="I16" s="22" t="inlineStr">
        <is>
          <t>Sarah Lee</t>
        </is>
      </c>
      <c r="J16" s="22" t="inlineStr">
        <is>
          <t>Approved</t>
        </is>
      </c>
    </row>
    <row r="17">
      <c r="A17" s="12" t="inlineStr">
        <is>
          <t>2024-06-09</t>
        </is>
      </c>
      <c r="B17" s="12" t="inlineStr">
        <is>
          <t>EMP005</t>
        </is>
      </c>
      <c r="C17" s="12" t="inlineStr">
        <is>
          <t>Eva Martinez</t>
        </is>
      </c>
      <c r="D17" s="12" t="inlineStr">
        <is>
          <t>Finance</t>
        </is>
      </c>
      <c r="E17" s="12" t="n">
        <v>1</v>
      </c>
      <c r="F17" s="13" t="n">
        <v>78</v>
      </c>
      <c r="G17" s="13" t="n">
        <v>78</v>
      </c>
      <c r="H17" s="12" t="inlineStr">
        <is>
          <t>Month-end closing</t>
        </is>
      </c>
      <c r="I17" s="12" t="inlineStr">
        <is>
          <t>Lisa Park</t>
        </is>
      </c>
      <c r="J17" s="15" t="inlineStr">
        <is>
          <t>Approved</t>
        </is>
      </c>
    </row>
    <row r="18">
      <c r="A18" s="22" t="inlineStr">
        <is>
          <t>2024-06-09</t>
        </is>
      </c>
      <c r="B18" s="22" t="inlineStr">
        <is>
          <t>EMP011</t>
        </is>
      </c>
      <c r="C18" s="22" t="inlineStr">
        <is>
          <t>Karen Taylor</t>
        </is>
      </c>
      <c r="D18" s="22" t="inlineStr">
        <is>
          <t>Finance</t>
        </is>
      </c>
      <c r="E18" s="22" t="n">
        <v>0.5</v>
      </c>
      <c r="F18" s="24" t="n">
        <v>72</v>
      </c>
      <c r="G18" s="24" t="n">
        <v>36</v>
      </c>
      <c r="H18" s="22" t="inlineStr">
        <is>
          <t>Audit preparation</t>
        </is>
      </c>
      <c r="I18" s="22" t="inlineStr">
        <is>
          <t>Lisa Park</t>
        </is>
      </c>
      <c r="J18" s="22" t="inlineStr">
        <is>
          <t>Approved</t>
        </is>
      </c>
    </row>
    <row r="19">
      <c r="A19" s="12" t="inlineStr">
        <is>
          <t>2024-06-10</t>
        </is>
      </c>
      <c r="B19" s="12" t="inlineStr">
        <is>
          <t>EMP002</t>
        </is>
      </c>
      <c r="C19" s="12" t="inlineStr">
        <is>
          <t>Bob Smith</t>
        </is>
      </c>
      <c r="D19" s="12" t="inlineStr">
        <is>
          <t>Engineering</t>
        </is>
      </c>
      <c r="E19" s="12" t="n">
        <v>1</v>
      </c>
      <c r="F19" s="13" t="n">
        <v>82.5</v>
      </c>
      <c r="G19" s="13" t="n">
        <v>82.5</v>
      </c>
      <c r="H19" s="12" t="inlineStr">
        <is>
          <t>Feature development</t>
        </is>
      </c>
      <c r="I19" s="12" t="inlineStr">
        <is>
          <t>Tom Wilson</t>
        </is>
      </c>
      <c r="J19" s="16" t="inlineStr">
        <is>
          <t>Pending</t>
        </is>
      </c>
    </row>
    <row r="20">
      <c r="A20" s="22" t="inlineStr">
        <is>
          <t>2024-06-10</t>
        </is>
      </c>
      <c r="B20" s="22" t="inlineStr">
        <is>
          <t>EMP013</t>
        </is>
      </c>
      <c r="C20" s="22" t="inlineStr">
        <is>
          <t>Mia Robinson</t>
        </is>
      </c>
      <c r="D20" s="22" t="inlineStr">
        <is>
          <t>Engineering</t>
        </is>
      </c>
      <c r="E20" s="22" t="n">
        <v>1.5</v>
      </c>
      <c r="F20" s="24" t="n">
        <v>72</v>
      </c>
      <c r="G20" s="24" t="n">
        <v>108</v>
      </c>
      <c r="H20" s="22" t="inlineStr">
        <is>
          <t>Testing sprint</t>
        </is>
      </c>
      <c r="I20" s="22" t="inlineStr">
        <is>
          <t>Tom Wilson</t>
        </is>
      </c>
      <c r="J20" s="22" t="inlineStr">
        <is>
          <t>Approved</t>
        </is>
      </c>
    </row>
    <row r="21">
      <c r="A21" s="12" t="inlineStr">
        <is>
          <t>2024-06-11</t>
        </is>
      </c>
      <c r="B21" s="12" t="inlineStr">
        <is>
          <t>EMP004</t>
        </is>
      </c>
      <c r="C21" s="12" t="inlineStr">
        <is>
          <t>David Brown</t>
        </is>
      </c>
      <c r="D21" s="12" t="inlineStr">
        <is>
          <t>Sales</t>
        </is>
      </c>
      <c r="E21" s="12" t="n">
        <v>2</v>
      </c>
      <c r="F21" s="13" t="n">
        <v>67.5</v>
      </c>
      <c r="G21" s="13" t="n">
        <v>135</v>
      </c>
      <c r="H21" s="12" t="inlineStr">
        <is>
          <t>New client onboarding</t>
        </is>
      </c>
      <c r="I21" s="12" t="inlineStr">
        <is>
          <t>Mike Chen</t>
        </is>
      </c>
      <c r="J21" s="15" t="inlineStr">
        <is>
          <t>Approved</t>
        </is>
      </c>
    </row>
    <row r="22">
      <c r="A22" s="22" t="inlineStr">
        <is>
          <t>2024-06-11</t>
        </is>
      </c>
      <c r="B22" s="22" t="inlineStr">
        <is>
          <t>EMP012</t>
        </is>
      </c>
      <c r="C22" s="22" t="inlineStr">
        <is>
          <t>Leo Garcia</t>
        </is>
      </c>
      <c r="D22" s="22" t="inlineStr">
        <is>
          <t>Sales</t>
        </is>
      </c>
      <c r="E22" s="22" t="n">
        <v>1</v>
      </c>
      <c r="F22" s="24" t="n">
        <v>63</v>
      </c>
      <c r="G22" s="24" t="n">
        <v>63</v>
      </c>
      <c r="H22" s="22" t="inlineStr">
        <is>
          <t>Demo preparation</t>
        </is>
      </c>
      <c r="I22" s="22" t="inlineStr">
        <is>
          <t>Mike Chen</t>
        </is>
      </c>
      <c r="J22" s="22" t="inlineStr">
        <is>
          <t>Approved</t>
        </is>
      </c>
    </row>
    <row r="23">
      <c r="A23" s="17" t="inlineStr">
        <is>
          <t>TOTAL</t>
        </is>
      </c>
      <c r="E23" s="18">
        <f>SUM(E3:E22)</f>
        <v/>
      </c>
      <c r="G23" s="19">
        <f>SUM(G3:G22)</f>
        <v/>
      </c>
    </row>
  </sheetData>
  <mergeCells count="1">
    <mergeCell ref="A1:J1"/>
  </mergeCells>
  <conditionalFormatting sqref="J3:J22">
    <cfRule type="cellIs" priority="1" operator="equal" dxfId="0">
      <formula>"Approved"</formula>
    </cfRule>
    <cfRule type="cellIs" priority="2" operator="equal" dxfId="1">
      <formula>"Pending"</formula>
    </cfRule>
    <cfRule type="cellIs" priority="3" operator="equal" dxfId="2">
      <formula>"Rejected"</formula>
    </cfRule>
  </conditionalFormatting>
  <conditionalFormatting sqref="E3:E22">
    <cfRule type="dataBar" priority="4">
      <dataBar>
        <cfvo type="min"/>
        <cfvo type="max"/>
        <color rgb="00C00000"/>
      </dataBar>
    </cfRule>
  </conditionalFormatting>
  <dataValidations count="1">
    <dataValidation sqref="J3:J22" showDropDown="0" showInputMessage="0" showErrorMessage="0" allowBlank="0" type="list">
      <formula1>"Approved,Pending,Rejected,N/A"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0B0F0"/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4" customWidth="1" min="4" max="4"/>
  </cols>
  <sheetData>
    <row r="1" ht="30" customHeight="1">
      <c r="A1" s="21" t="inlineStr">
        <is>
          <t>Timesheet Analytics Charts</t>
        </is>
      </c>
    </row>
    <row r="3">
      <c r="A3" s="11" t="inlineStr">
        <is>
          <t>Department</t>
        </is>
      </c>
      <c r="B3" s="11" t="inlineStr">
        <is>
          <t>Regular Hours</t>
        </is>
      </c>
      <c r="C3" s="11" t="inlineStr">
        <is>
          <t>Overtime</t>
        </is>
      </c>
      <c r="D3" s="11" t="inlineStr">
        <is>
          <t>Payroll Cost</t>
        </is>
      </c>
      <c r="G3" s="34" t="inlineStr">
        <is>
          <t>Month</t>
        </is>
      </c>
      <c r="H3" s="34" t="inlineStr">
        <is>
          <t>Total Hours</t>
        </is>
      </c>
    </row>
    <row r="4">
      <c r="A4" s="35" t="inlineStr">
        <is>
          <t>Engineering</t>
        </is>
      </c>
      <c r="B4" s="35">
        <f>'Department Summary'!C3</f>
        <v/>
      </c>
      <c r="C4" s="35">
        <f>'Department Summary'!D3</f>
        <v/>
      </c>
      <c r="D4" s="36">
        <f>'Department Summary'!F3</f>
        <v/>
      </c>
      <c r="G4" s="35" t="inlineStr">
        <is>
          <t>January</t>
        </is>
      </c>
      <c r="H4" s="35" t="n">
        <v>1760</v>
      </c>
    </row>
    <row r="5">
      <c r="A5" s="35" t="inlineStr">
        <is>
          <t>Marketing</t>
        </is>
      </c>
      <c r="B5" s="35">
        <f>'Department Summary'!C4</f>
        <v/>
      </c>
      <c r="C5" s="35">
        <f>'Department Summary'!D4</f>
        <v/>
      </c>
      <c r="D5" s="36">
        <f>'Department Summary'!F4</f>
        <v/>
      </c>
      <c r="G5" s="35" t="inlineStr">
        <is>
          <t>February</t>
        </is>
      </c>
      <c r="H5" s="35" t="n">
        <v>1600</v>
      </c>
    </row>
    <row r="6">
      <c r="A6" s="35" t="inlineStr">
        <is>
          <t>Sales</t>
        </is>
      </c>
      <c r="B6" s="35">
        <f>'Department Summary'!C5</f>
        <v/>
      </c>
      <c r="C6" s="35">
        <f>'Department Summary'!D5</f>
        <v/>
      </c>
      <c r="D6" s="36">
        <f>'Department Summary'!F5</f>
        <v/>
      </c>
      <c r="G6" s="35" t="inlineStr">
        <is>
          <t>March</t>
        </is>
      </c>
      <c r="H6" s="35" t="n">
        <v>1840</v>
      </c>
    </row>
    <row r="7">
      <c r="A7" s="35" t="inlineStr">
        <is>
          <t>Finance</t>
        </is>
      </c>
      <c r="B7" s="35">
        <f>'Department Summary'!C6</f>
        <v/>
      </c>
      <c r="C7" s="35">
        <f>'Department Summary'!D6</f>
        <v/>
      </c>
      <c r="D7" s="36">
        <f>'Department Summary'!F6</f>
        <v/>
      </c>
      <c r="G7" s="35" t="inlineStr">
        <is>
          <t>April</t>
        </is>
      </c>
      <c r="H7" s="35" t="n">
        <v>1760</v>
      </c>
    </row>
    <row r="8">
      <c r="A8" s="35" t="inlineStr">
        <is>
          <t>HR</t>
        </is>
      </c>
      <c r="B8" s="35">
        <f>'Department Summary'!C7</f>
        <v/>
      </c>
      <c r="C8" s="35">
        <f>'Department Summary'!D7</f>
        <v/>
      </c>
      <c r="D8" s="36">
        <f>'Department Summary'!F7</f>
        <v/>
      </c>
      <c r="G8" s="35" t="inlineStr">
        <is>
          <t>May</t>
        </is>
      </c>
      <c r="H8" s="35" t="n">
        <v>1760</v>
      </c>
    </row>
    <row r="9">
      <c r="G9" s="35" t="inlineStr">
        <is>
          <t>June</t>
        </is>
      </c>
      <c r="H9" s="35" t="n">
        <v>1732.5</v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tabColor rgb="00808080"/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60" customWidth="1" min="3" max="3"/>
  </cols>
  <sheetData>
    <row r="1" ht="30" customHeight="1">
      <c r="A1" s="21" t="inlineStr">
        <is>
          <t>Employee Timesheet Pro - User Guide</t>
        </is>
      </c>
    </row>
    <row r="3">
      <c r="A3" s="25" t="inlineStr">
        <is>
          <t>Getting Started</t>
        </is>
      </c>
    </row>
    <row r="5" ht="35" customHeight="1">
      <c r="A5" s="26" t="inlineStr">
        <is>
          <t>Step 1</t>
        </is>
      </c>
      <c r="B5" s="37" t="inlineStr">
        <is>
          <t>Set Up Employee Database</t>
        </is>
      </c>
      <c r="D5" s="28" t="inlineStr">
        <is>
          <t>Go to 'Employee Database' sheet. Enter all employee details including ID, name, department, hourly rate, and employment type.</t>
        </is>
      </c>
    </row>
    <row r="7" ht="35" customHeight="1">
      <c r="A7" s="26" t="inlineStr">
        <is>
          <t>Step 2</t>
        </is>
      </c>
      <c r="B7" s="37" t="inlineStr">
        <is>
          <t>Configure Payroll Settings</t>
        </is>
      </c>
      <c r="D7" s="28" t="inlineStr">
        <is>
          <t>Go to 'Payroll Calculator' sheet. Adjust OT multiplier, tax rate, and benefits in the Settings section at the bottom.</t>
        </is>
      </c>
    </row>
    <row r="9" ht="35" customHeight="1">
      <c r="A9" s="26" t="inlineStr">
        <is>
          <t>Step 3</t>
        </is>
      </c>
      <c r="B9" s="37" t="inlineStr">
        <is>
          <t>Log Daily Timesheets</t>
        </is>
      </c>
      <c r="D9" s="28" t="inlineStr">
        <is>
          <t>Go to 'Timesheet' sheet. Record clock in/out times for each employee daily. Use dropdown menus for Department and Status.</t>
        </is>
      </c>
    </row>
    <row r="11" ht="35" customHeight="1">
      <c r="A11" s="26" t="inlineStr">
        <is>
          <t>Step 4</t>
        </is>
      </c>
      <c r="B11" s="37" t="inlineStr">
        <is>
          <t>Track Overtime</t>
        </is>
      </c>
      <c r="D11" s="28" t="inlineStr">
        <is>
          <t>Go to 'Overtime Tracker' sheet. Log all overtime hours with reason and approval status. OT pay is calculated automatically at 1.5x rate.</t>
        </is>
      </c>
    </row>
    <row r="13" ht="35" customHeight="1">
      <c r="A13" s="26" t="inlineStr">
        <is>
          <t>Step 5</t>
        </is>
      </c>
      <c r="B13" s="37" t="inlineStr">
        <is>
          <t>Review Payroll</t>
        </is>
      </c>
      <c r="D13" s="28" t="inlineStr">
        <is>
          <t>Go to 'Payroll Calculator' sheet. Regular hours, OT hours, and rates are pulled automatically from Timesheet and Employee Database. Review gross/net pay.</t>
        </is>
      </c>
    </row>
    <row r="15" ht="35" customHeight="1">
      <c r="A15" s="26" t="inlineStr">
        <is>
          <t>Step 6</t>
        </is>
      </c>
      <c r="B15" s="37" t="inlineStr">
        <is>
          <t>Check Department Summary</t>
        </is>
      </c>
      <c r="D15" s="28" t="inlineStr">
        <is>
          <t>Go to 'Department Summary' sheet. View aggregated hours and payroll costs by department. All data updates automatically.</t>
        </is>
      </c>
    </row>
    <row r="17" ht="35" customHeight="1">
      <c r="A17" s="26" t="inlineStr">
        <is>
          <t>Step 7</t>
        </is>
      </c>
      <c r="B17" s="37" t="inlineStr">
        <is>
          <t>Generate Monthly Report</t>
        </is>
      </c>
      <c r="D17" s="28" t="inlineStr">
        <is>
          <t>Go to 'Monthly Report' sheet. Review monthly trends and department cost breakdowns for management reporting.</t>
        </is>
      </c>
    </row>
    <row r="19" ht="35" customHeight="1">
      <c r="A19" s="26" t="inlineStr">
        <is>
          <t>Step 8</t>
        </is>
      </c>
      <c r="B19" s="37" t="inlineStr">
        <is>
          <t>Monitor Dashboard</t>
        </is>
      </c>
      <c r="D19" s="28" t="inlineStr">
        <is>
          <t>Go to 'Dashboard' sheet for a real-time overview of all key metrics including total hours, overtime, attendance rate, and payroll costs.</t>
        </is>
      </c>
    </row>
    <row r="22">
      <c r="A22" s="25" t="inlineStr">
        <is>
          <t>Pro Tips</t>
        </is>
      </c>
    </row>
    <row r="23" ht="25" customHeight="1">
      <c r="A23" s="38" t="inlineStr">
        <is>
          <t>💡</t>
        </is>
      </c>
      <c r="B23" s="28" t="inlineStr">
        <is>
          <t>Use the Charts sheet for visual analytics — all charts update automatically as you enter data.</t>
        </is>
      </c>
    </row>
    <row r="24" ht="25" customHeight="1">
      <c r="A24" s="38" t="inlineStr">
        <is>
          <t>💡</t>
        </is>
      </c>
      <c r="B24" s="28" t="inlineStr">
        <is>
          <t>Color-coded status indicators (Green=On Track, Orange=Warning, Red=Critical) help you spot issues instantly.</t>
        </is>
      </c>
    </row>
    <row r="25" ht="25" customHeight="1">
      <c r="A25" s="38" t="inlineStr">
        <is>
          <t>💡</t>
        </is>
      </c>
      <c r="B25" s="28" t="inlineStr">
        <is>
          <t>The Payroll Calculator uses VLOOKUP to pull hourly rates from the Employee Database — update rates there, not here.</t>
        </is>
      </c>
    </row>
    <row r="26" ht="25" customHeight="1">
      <c r="A26" s="38" t="inlineStr">
        <is>
          <t>💡</t>
        </is>
      </c>
      <c r="B26" s="28" t="inlineStr">
        <is>
          <t>Export the Monthly Report as PDF for management review — formatting is print-ready.</t>
        </is>
      </c>
    </row>
    <row r="27" ht="25" customHeight="1">
      <c r="A27" s="38" t="inlineStr">
        <is>
          <t>💡</t>
        </is>
      </c>
      <c r="B27" s="28" t="inlineStr">
        <is>
          <t>Set up data validation dropdowns to prevent typos and ensure consistent data entry across all sheets.</t>
        </is>
      </c>
    </row>
    <row r="28" ht="25" customHeight="1">
      <c r="A28" s="38" t="inlineStr">
        <is>
          <t>💡</t>
        </is>
      </c>
      <c r="B28" s="28" t="inlineStr">
        <is>
          <t>Review the Overtime Tracker weekly to catch unauthorized overtime before it becomes a cost issue.</t>
        </is>
      </c>
    </row>
  </sheetData>
  <mergeCells count="25">
    <mergeCell ref="D11:F11"/>
    <mergeCell ref="D13:F13"/>
    <mergeCell ref="B7:C7"/>
    <mergeCell ref="B25:F25"/>
    <mergeCell ref="D17:F17"/>
    <mergeCell ref="D7:F7"/>
    <mergeCell ref="A3:F3"/>
    <mergeCell ref="B27:F27"/>
    <mergeCell ref="B11:C11"/>
    <mergeCell ref="D9:F9"/>
    <mergeCell ref="A22:F22"/>
    <mergeCell ref="B23:F23"/>
    <mergeCell ref="B17:C17"/>
    <mergeCell ref="D15:F15"/>
    <mergeCell ref="B13:C13"/>
    <mergeCell ref="D5:F5"/>
    <mergeCell ref="B19:C19"/>
    <mergeCell ref="B28:F28"/>
    <mergeCell ref="B9:C9"/>
    <mergeCell ref="D19:F19"/>
    <mergeCell ref="B15:C15"/>
    <mergeCell ref="B24:F24"/>
    <mergeCell ref="B5:C5"/>
    <mergeCell ref="A1:F1"/>
    <mergeCell ref="B26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2026-08-10T15:07:03Z</dcterms:created>
  <dcterms:modified xmlns:dcterms="http://purl.org/dc/terms/" xmlns:xsi="http://www.w3.org/2001/XMLSchema-instance" xsi:type="dcterms:W3CDTF">2026-08-10T15:07:03Z</dcterms:modified>
</cp:coreProperties>
</file>