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Dashboard" sheetId="1" r:id="rId1"/>
    <sheet name="Meeting Log" sheetId="2" r:id="rId2"/>
    <sheet name="Agenda Template" sheetId="3" r:id="rId3"/>
    <sheet name="Action Items" sheetId="4" r:id="rId4"/>
    <sheet name="Attendees" sheetId="5" r:id="rId5"/>
    <sheet name="Meeting Minutes" sheetId="6" r:id="rId6"/>
    <sheet name="Reports" sheetId="7" r:id="rId7"/>
    <sheet name="Charts" sheetId="8" r:id="rId8"/>
    <sheet name="Instruction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<sst xmlns="http://schemas.openxmlformats.org/spreadsheetml/2006/main" count="824" uniqueCount="356">
  <si>
    <t>Meeting Management Dashboard</t>
  </si>
  <si>
    <t>Week of August 13, 2026 | Meeting Overview &amp; Analytics</t>
  </si>
  <si>
    <t>Total Meetings</t>
  </si>
  <si>
    <t>This Week</t>
  </si>
  <si>
    <t>Completed</t>
  </si>
  <si>
    <t>Cancelled</t>
  </si>
  <si>
    <t>Action Items</t>
  </si>
  <si>
    <t>Completion Rate</t>
  </si>
  <si>
    <t>KPI</t>
  </si>
  <si>
    <t>Meeting Type Summary</t>
  </si>
  <si>
    <t>Meeting Type</t>
  </si>
  <si>
    <t>Count</t>
  </si>
  <si>
    <t>Avg Duration</t>
  </si>
  <si>
    <t>Team Standup</t>
  </si>
  <si>
    <t>Project Review</t>
  </si>
  <si>
    <t>Client Meeting</t>
  </si>
  <si>
    <t>Board Meeting</t>
  </si>
  <si>
    <t>1-on-1</t>
  </si>
  <si>
    <t>Brainstorming</t>
  </si>
  <si>
    <t>Training</t>
  </si>
  <si>
    <t>All Hands</t>
  </si>
  <si>
    <t>Meeting Log</t>
  </si>
  <si>
    <t>Meeting ID</t>
  </si>
  <si>
    <t>Type</t>
  </si>
  <si>
    <t>Date</t>
  </si>
  <si>
    <t>Time</t>
  </si>
  <si>
    <t>Duration (min)</t>
  </si>
  <si>
    <t>Department</t>
  </si>
  <si>
    <t>Organizer</t>
  </si>
  <si>
    <t>Attendees</t>
  </si>
  <si>
    <t>Priority</t>
  </si>
  <si>
    <t>Status</t>
  </si>
  <si>
    <t>Location</t>
  </si>
  <si>
    <t>MTG-1001</t>
  </si>
  <si>
    <t>2024-06-06</t>
  </si>
  <si>
    <t>09:00</t>
  </si>
  <si>
    <t>Marketing</t>
  </si>
  <si>
    <t>Kevin Thompson</t>
  </si>
  <si>
    <t>Medium</t>
  </si>
  <si>
    <t>Scheduled</t>
  </si>
  <si>
    <t>Conference Room B</t>
  </si>
  <si>
    <t>MTG-1002</t>
  </si>
  <si>
    <t>2024-06-21</t>
  </si>
  <si>
    <t>16:00</t>
  </si>
  <si>
    <t>Design</t>
  </si>
  <si>
    <t>Nicole Harris</t>
  </si>
  <si>
    <t>Low</t>
  </si>
  <si>
    <t>MTG-1003</t>
  </si>
  <si>
    <t>2024-06-12</t>
  </si>
  <si>
    <t>14:00</t>
  </si>
  <si>
    <t>Rescheduled</t>
  </si>
  <si>
    <t>MTG-1004</t>
  </si>
  <si>
    <t>2024-06-01</t>
  </si>
  <si>
    <t>15:00</t>
  </si>
  <si>
    <t>Operations</t>
  </si>
  <si>
    <t>David Kim</t>
  </si>
  <si>
    <t>High</t>
  </si>
  <si>
    <t>Conference Room D</t>
  </si>
  <si>
    <t>MTG-1005</t>
  </si>
  <si>
    <t>2024-06-26</t>
  </si>
  <si>
    <t>Amy Taylor</t>
  </si>
  <si>
    <t>MTG-1006</t>
  </si>
  <si>
    <t>2024-06-04</t>
  </si>
  <si>
    <t>Sales</t>
  </si>
  <si>
    <t>Mike Chen</t>
  </si>
  <si>
    <t>Conference Room E</t>
  </si>
  <si>
    <t>MTG-1007</t>
  </si>
  <si>
    <t>2024-06-02</t>
  </si>
  <si>
    <t>12:00</t>
  </si>
  <si>
    <t>Finance</t>
  </si>
  <si>
    <t>Conference Room C</t>
  </si>
  <si>
    <t>MTG-1008</t>
  </si>
  <si>
    <t>2024-06-07</t>
  </si>
  <si>
    <t>10:00</t>
  </si>
  <si>
    <t>Lisa Anderson</t>
  </si>
  <si>
    <t>MTG-1009</t>
  </si>
  <si>
    <t>2024-06-17</t>
  </si>
  <si>
    <t>HR</t>
  </si>
  <si>
    <t>Jennifer Lee</t>
  </si>
  <si>
    <t>MTG-1010</t>
  </si>
  <si>
    <t>MTG-1011</t>
  </si>
  <si>
    <t>2024-06-05</t>
  </si>
  <si>
    <t>Chris Martinez</t>
  </si>
  <si>
    <t>MTG-1012</t>
  </si>
  <si>
    <t>Tom Brown</t>
  </si>
  <si>
    <t>MTG-1013</t>
  </si>
  <si>
    <t>11:00</t>
  </si>
  <si>
    <t>MTG-1014</t>
  </si>
  <si>
    <t>2024-06-28</t>
  </si>
  <si>
    <t>Engineering</t>
  </si>
  <si>
    <t>MTG-1015</t>
  </si>
  <si>
    <t>2024-06-15</t>
  </si>
  <si>
    <t>MTG-1016</t>
  </si>
  <si>
    <t>MTG-1017</t>
  </si>
  <si>
    <t>2024-06-10</t>
  </si>
  <si>
    <t>Product</t>
  </si>
  <si>
    <t>Robert White</t>
  </si>
  <si>
    <t>Conference Room A</t>
  </si>
  <si>
    <t>MTG-1018</t>
  </si>
  <si>
    <t>James Wilson</t>
  </si>
  <si>
    <t>MTG-1019</t>
  </si>
  <si>
    <t>2024-06-22</t>
  </si>
  <si>
    <t>MTG-1020</t>
  </si>
  <si>
    <t>2024-06-13</t>
  </si>
  <si>
    <t>Emily Davis</t>
  </si>
  <si>
    <t>MTG-1021</t>
  </si>
  <si>
    <t>13:00</t>
  </si>
  <si>
    <t>MTG-1022</t>
  </si>
  <si>
    <t>2024-06-30</t>
  </si>
  <si>
    <t>Maria Garcia</t>
  </si>
  <si>
    <t>MTG-1023</t>
  </si>
  <si>
    <t>MTG-1024</t>
  </si>
  <si>
    <t>Rachel Green</t>
  </si>
  <si>
    <t>MTG-1025</t>
  </si>
  <si>
    <t>2024-06-27</t>
  </si>
  <si>
    <t>MEETING AGENDA</t>
  </si>
  <si>
    <t>Meeting Title:</t>
  </si>
  <si>
    <t>[Enter Meeting Title]</t>
  </si>
  <si>
    <t>Date &amp; Time:</t>
  </si>
  <si>
    <t>[Date] at [Time]</t>
  </si>
  <si>
    <t>Location:</t>
  </si>
  <si>
    <t>[Room/Virtual Link]</t>
  </si>
  <si>
    <t>Organizer:</t>
  </si>
  <si>
    <t>[Organizer Name]</t>
  </si>
  <si>
    <t>Duration:</t>
  </si>
  <si>
    <t>60 minutes</t>
  </si>
  <si>
    <t>Attendees:</t>
  </si>
  <si>
    <t>[List Attendees]</t>
  </si>
  <si>
    <t>AGENDA ITEMS</t>
  </si>
  <si>
    <t>#</t>
  </si>
  <si>
    <t>Topic</t>
  </si>
  <si>
    <t>Presenter</t>
  </si>
  <si>
    <t>Objective</t>
  </si>
  <si>
    <t>Notes</t>
  </si>
  <si>
    <t>Welcome &amp; Introductions</t>
  </si>
  <si>
    <t>Set the tone</t>
  </si>
  <si>
    <t/>
  </si>
  <si>
    <t>Review Previous Action Items</t>
  </si>
  <si>
    <t>Project Lead</t>
  </si>
  <si>
    <t>Track progress</t>
  </si>
  <si>
    <t>Project Status Update</t>
  </si>
  <si>
    <t>Team Lead</t>
  </si>
  <si>
    <t>Share progress</t>
  </si>
  <si>
    <t>In Progress</t>
  </si>
  <si>
    <t>Budget Review</t>
  </si>
  <si>
    <t>Finance Lead</t>
  </si>
  <si>
    <t>Discuss budget</t>
  </si>
  <si>
    <t>Pending</t>
  </si>
  <si>
    <t>Roadmap Discussion</t>
  </si>
  <si>
    <t>Product Manager</t>
  </si>
  <si>
    <t>Align on priorities</t>
  </si>
  <si>
    <t>Risk Assessment</t>
  </si>
  <si>
    <t>Identify risks</t>
  </si>
  <si>
    <t>Open Forum / Q&amp;A</t>
  </si>
  <si>
    <t>All</t>
  </si>
  <si>
    <t>Address concerns</t>
  </si>
  <si>
    <t>Next Steps &amp; Action Items</t>
  </si>
  <si>
    <t>Assign tasks</t>
  </si>
  <si>
    <t>ACTION ITEMS SUMMARY</t>
  </si>
  <si>
    <t>Action Item</t>
  </si>
  <si>
    <t>Owner</t>
  </si>
  <si>
    <t>Due Date</t>
  </si>
  <si>
    <t>[Action item 1]</t>
  </si>
  <si>
    <t>[Owner]</t>
  </si>
  <si>
    <t>[Date]</t>
  </si>
  <si>
    <t>[Priority]</t>
  </si>
  <si>
    <t>[Status]</t>
  </si>
  <si>
    <t>[Action item 2]</t>
  </si>
  <si>
    <t>[Action item 3]</t>
  </si>
  <si>
    <t>[Action item 4]</t>
  </si>
  <si>
    <t>[Action item 5]</t>
  </si>
  <si>
    <t>Action Items Tracker</t>
  </si>
  <si>
    <t>Action ID</t>
  </si>
  <si>
    <t>Description</t>
  </si>
  <si>
    <t>Created Date</t>
  </si>
  <si>
    <t>Days Remaining</t>
  </si>
  <si>
    <t>ACT-2001</t>
  </si>
  <si>
    <t>Action item 1 from Board Meeting</t>
  </si>
  <si>
    <t>ACT-2002</t>
  </si>
  <si>
    <t>Action item 2 from Training</t>
  </si>
  <si>
    <t>2024-06-23</t>
  </si>
  <si>
    <t>ACT-2003</t>
  </si>
  <si>
    <t>Action item 3 from Training</t>
  </si>
  <si>
    <t>ACT-2004</t>
  </si>
  <si>
    <t>Action item 4 from Brainstorming</t>
  </si>
  <si>
    <t>2024-07-09</t>
  </si>
  <si>
    <t>Overdue</t>
  </si>
  <si>
    <t>ACT-2005</t>
  </si>
  <si>
    <t>Action item 5 from Team Standup</t>
  </si>
  <si>
    <t>ACT-2006</t>
  </si>
  <si>
    <t>Action item 6 from 1-on-1</t>
  </si>
  <si>
    <t>Sarah Johnson</t>
  </si>
  <si>
    <t>2024-06-14</t>
  </si>
  <si>
    <t>ACT-2007</t>
  </si>
  <si>
    <t>Action item 7 from Board Meeting</t>
  </si>
  <si>
    <t>ACT-2008</t>
  </si>
  <si>
    <t>Action item 8 from Training</t>
  </si>
  <si>
    <t>2024-07-03</t>
  </si>
  <si>
    <t>ACT-2009</t>
  </si>
  <si>
    <t>Action item 9 from Project Review</t>
  </si>
  <si>
    <t>2024-07-07</t>
  </si>
  <si>
    <t>ACT-2010</t>
  </si>
  <si>
    <t>Action item 10 from All Hands</t>
  </si>
  <si>
    <t>Not Started</t>
  </si>
  <si>
    <t>ACT-2011</t>
  </si>
  <si>
    <t>Action item 11 from Project Review</t>
  </si>
  <si>
    <t>2024-07-05</t>
  </si>
  <si>
    <t>ACT-2012</t>
  </si>
  <si>
    <t>Action item 12 from Project Review</t>
  </si>
  <si>
    <t>2024-07-11</t>
  </si>
  <si>
    <t>ACT-2013</t>
  </si>
  <si>
    <t>Action item 13 from Project Review</t>
  </si>
  <si>
    <t>ACT-2014</t>
  </si>
  <si>
    <t>Action item 14 from 1-on-1</t>
  </si>
  <si>
    <t>ACT-2015</t>
  </si>
  <si>
    <t>Action item 15 from 1-on-1</t>
  </si>
  <si>
    <t>2024-06-19</t>
  </si>
  <si>
    <t>ACT-2016</t>
  </si>
  <si>
    <t>Action item 16 from Client Meeting</t>
  </si>
  <si>
    <t>2024-06-29</t>
  </si>
  <si>
    <t>ACT-2017</t>
  </si>
  <si>
    <t>Action item 17 from Training</t>
  </si>
  <si>
    <t>2024-07-01</t>
  </si>
  <si>
    <t>ACT-2018</t>
  </si>
  <si>
    <t>Action item 18 from Team Standup</t>
  </si>
  <si>
    <t>ACT-2019</t>
  </si>
  <si>
    <t>Action item 19 from All Hands</t>
  </si>
  <si>
    <t>ACT-2020</t>
  </si>
  <si>
    <t>Action item 20 from Board Meeting</t>
  </si>
  <si>
    <t>ACT-2021</t>
  </si>
  <si>
    <t>Action item 21 from Brainstorming</t>
  </si>
  <si>
    <t>ACT-2022</t>
  </si>
  <si>
    <t>Action item 22 from Project Review</t>
  </si>
  <si>
    <t>ACT-2023</t>
  </si>
  <si>
    <t>Action item 23 from Project Review</t>
  </si>
  <si>
    <t>ACT-2024</t>
  </si>
  <si>
    <t>Action item 24 from All Hands</t>
  </si>
  <si>
    <t>2024-06-11</t>
  </si>
  <si>
    <t>ACT-2025</t>
  </si>
  <si>
    <t>Action item 25 from Client Meeting</t>
  </si>
  <si>
    <t>2024-06-18</t>
  </si>
  <si>
    <t>ACT-2026</t>
  </si>
  <si>
    <t>Action item 26 from Team Standup</t>
  </si>
  <si>
    <t>2024-07-02</t>
  </si>
  <si>
    <t>ACT-2027</t>
  </si>
  <si>
    <t>Action item 27 from Client Meeting</t>
  </si>
  <si>
    <t>ACT-2028</t>
  </si>
  <si>
    <t>Action item 28 from Board Meeting</t>
  </si>
  <si>
    <t>ACT-2029</t>
  </si>
  <si>
    <t>Action item 29 from Brainstorming</t>
  </si>
  <si>
    <t>2024-06-16</t>
  </si>
  <si>
    <t>ACT-2030</t>
  </si>
  <si>
    <t>Action item 30 from Training</t>
  </si>
  <si>
    <t>2024-06-24</t>
  </si>
  <si>
    <t>Attendee Database</t>
  </si>
  <si>
    <t>Name</t>
  </si>
  <si>
    <t>Title</t>
  </si>
  <si>
    <t>Email</t>
  </si>
  <si>
    <t>Phone</t>
  </si>
  <si>
    <t>Meetings Attended</t>
  </si>
  <si>
    <t>Specialist</t>
  </si>
  <si>
    <t>sarah@company.com</t>
  </si>
  <si>
    <t>+1-555-1452</t>
  </si>
  <si>
    <t>Inactive</t>
  </si>
  <si>
    <t>Lead</t>
  </si>
  <si>
    <t>mike@company.com</t>
  </si>
  <si>
    <t>+1-555-9039</t>
  </si>
  <si>
    <t>VP</t>
  </si>
  <si>
    <t>emily@company.com</t>
  </si>
  <si>
    <t>+1-555-9373</t>
  </si>
  <si>
    <t>james@company.com</t>
  </si>
  <si>
    <t>+1-555-2101</t>
  </si>
  <si>
    <t>Director</t>
  </si>
  <si>
    <t>lisa@company.com</t>
  </si>
  <si>
    <t>+1-555-2056</t>
  </si>
  <si>
    <t>Active</t>
  </si>
  <si>
    <t>tom@company.com</t>
  </si>
  <si>
    <t>+1-555-5204</t>
  </si>
  <si>
    <t>Senior</t>
  </si>
  <si>
    <t>rachel@company.com</t>
  </si>
  <si>
    <t>+1-555-5246</t>
  </si>
  <si>
    <t>david@company.com</t>
  </si>
  <si>
    <t>+1-555-5226</t>
  </si>
  <si>
    <t>amy@company.com</t>
  </si>
  <si>
    <t>+1-555-7921</t>
  </si>
  <si>
    <t>chris@company.com</t>
  </si>
  <si>
    <t>+1-555-2009</t>
  </si>
  <si>
    <t>Manager</t>
  </si>
  <si>
    <t>jennifer@company.com</t>
  </si>
  <si>
    <t>+1-555-9522</t>
  </si>
  <si>
    <t>robert@company.com</t>
  </si>
  <si>
    <t>+1-555-5526</t>
  </si>
  <si>
    <t>maria@company.com</t>
  </si>
  <si>
    <t>+1-555-6841</t>
  </si>
  <si>
    <t>kevin@company.com</t>
  </si>
  <si>
    <t>+1-555-1888</t>
  </si>
  <si>
    <t>nicole@company.com</t>
  </si>
  <si>
    <t>+1-555-4632</t>
  </si>
  <si>
    <t>Meeting Minutes Template</t>
  </si>
  <si>
    <t>[Title]</t>
  </si>
  <si>
    <t>Date:</t>
  </si>
  <si>
    <t>[List]</t>
  </si>
  <si>
    <t>Absent:</t>
  </si>
  <si>
    <t>DISCUSSION POINTS</t>
  </si>
  <si>
    <t>Discussion Summary</t>
  </si>
  <si>
    <t>Decision</t>
  </si>
  <si>
    <t>[Topic 1]</t>
  </si>
  <si>
    <t>[Summary]</t>
  </si>
  <si>
    <t>[Decision]</t>
  </si>
  <si>
    <t>[Topic 2]</t>
  </si>
  <si>
    <t>[Topic 3]</t>
  </si>
  <si>
    <t>[Topic 4]</t>
  </si>
  <si>
    <t>[Topic 5]</t>
  </si>
  <si>
    <t>[Topic 6]</t>
  </si>
  <si>
    <t>KEY DECISIONS</t>
  </si>
  <si>
    <t>1.</t>
  </si>
  <si>
    <t>[Decision 1]</t>
  </si>
  <si>
    <t>2.</t>
  </si>
  <si>
    <t>[Decision 2]</t>
  </si>
  <si>
    <t>3.</t>
  </si>
  <si>
    <t>[Decision 3]</t>
  </si>
  <si>
    <t>4.</t>
  </si>
  <si>
    <t>[Decision 4]</t>
  </si>
  <si>
    <t>Meeting Analytics Report</t>
  </si>
  <si>
    <t>Meetings by Department</t>
  </si>
  <si>
    <t>Meeting Count</t>
  </si>
  <si>
    <t>Meetings by Priority</t>
  </si>
  <si>
    <t>Percentage</t>
  </si>
  <si>
    <t>Action Items by Status</t>
  </si>
  <si>
    <t>Meeting Analytics Charts</t>
  </si>
  <si>
    <t>Meeting Agenda Template - User Guide</t>
  </si>
  <si>
    <t>Getting Started Guide</t>
  </si>
  <si>
    <t>Step</t>
  </si>
  <si>
    <t>1. Log Meetings</t>
  </si>
  <si>
    <t>Go to the Meeting Log sheet and enter each meeting's details. Use dropdown menus for Type, Priority, and Status fields.</t>
  </si>
  <si>
    <t>2. Create Agenda</t>
  </si>
  <si>
    <t>Use the Agenda Template sheet for each meeting. Fill in meeting info, add agenda items with presenters and time allocations.</t>
  </si>
  <si>
    <t>3. Track Action Items</t>
  </si>
  <si>
    <t>After each meeting, add action items to the Action Items sheet. Assign owners, set due dates, and track completion.</t>
  </si>
  <si>
    <t>4. Manage Attendees</t>
  </si>
  <si>
    <t>Add all meeting participants to the Attendees sheet. Track their department, title, and meeting attendance count.</t>
  </si>
  <si>
    <t>5. Record Minutes</t>
  </si>
  <si>
    <t>Use the Meeting Minutes sheet to document discussion points, decisions, and key takeaways from each meeting.</t>
  </si>
  <si>
    <t>6. Review Reports</t>
  </si>
  <si>
    <t>Check the Reports sheet for analytics on meetings by department, priority, and action item status.</t>
  </si>
  <si>
    <t>7. View Charts</t>
  </si>
  <si>
    <t>The Charts sheet provides visual insights into meeting patterns, status distribution, and priority breakdown.</t>
  </si>
  <si>
    <t>8. Monitor Dashboard</t>
  </si>
  <si>
    <t>Use the Dashboard for a quick overview of total meetings, completion rates, and upcoming schedules.</t>
  </si>
  <si>
    <t>Pro Tips</t>
  </si>
  <si>
    <t>💡 Schedule recurring meetings in advance and set reminders</t>
  </si>
  <si>
    <t>💡 Always assign action items with clear owners and due dates</t>
  </si>
  <si>
    <t>💡 Review previous action items at the start of each meeting</t>
  </si>
  <si>
    <t>💡 Use the priority field to focus on high-impact discussions</t>
  </si>
  <si>
    <t>💡 Keep meetings under 60 minutes for maximum productivity</t>
  </si>
  <si>
    <t>💡 Send the agenda to attendees at least 24 hours before the meeting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</si>
</sst>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6"/>
      <color rgb="FF1F3864"/>
      <name val="宋体"/>
      <charset val="134"/>
      <scheme val="minor"/>
    </font>
    <font>
      <b/>
      <sz val="12"/>
      <color rgb="FF2B579A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897B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1F3864"/>
      <name val="宋体"/>
      <charset val="134"/>
      <scheme val="minor"/>
    </font>
    <font>
      <b/>
      <sz val="11"/>
      <color rgb="FF1F3864"/>
      <name val="宋体"/>
      <charset val="134"/>
      <scheme val="minor"/>
    </font>
    <font>
      <b/>
      <sz val="22"/>
      <color rgb="FF1F3864"/>
      <name val="宋体"/>
      <charset val="134"/>
      <scheme val="minor"/>
    </font>
    <font>
      <sz val="11"/>
      <color rgb="FF404040"/>
      <name val="宋体"/>
      <charset val="134"/>
      <scheme val="minor"/>
    </font>
    <font>
      <b/>
      <sz val="18"/>
      <color rgb="FF1F3864"/>
      <name val="宋体"/>
      <charset val="134"/>
      <scheme val="minor"/>
    </font>
    <font>
      <i/>
      <sz val="11"/>
      <color rgb="FF404040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b/>
      <sz val="20"/>
      <color rgb="FF2B579A"/>
      <name val="宋体"/>
      <charset val="134"/>
      <scheme val="minor"/>
    </font>
    <font>
      <b/>
      <sz val="20"/>
      <color rgb="FF00897B"/>
      <name val="宋体"/>
      <charset val="134"/>
      <scheme val="minor"/>
    </font>
    <font>
      <b/>
      <sz val="20"/>
      <color rgb="FF548235"/>
      <name val="宋体"/>
      <charset val="134"/>
      <scheme val="minor"/>
    </font>
    <font>
      <b/>
      <sz val="20"/>
      <color rgb="FFC00000"/>
      <name val="宋体"/>
      <charset val="134"/>
      <scheme val="minor"/>
    </font>
    <font>
      <i/>
      <sz val="9"/>
      <color rgb="FF404040"/>
      <name val="宋体"/>
      <charset val="134"/>
      <scheme val="minor"/>
    </font>
    <font>
      <b/>
      <sz val="20"/>
      <color rgb="FFBF8F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00897B"/>
        <bgColor rgb="FF00897B"/>
      </patternFill>
    </fill>
    <fill>
      <patternFill patternType="solid">
        <fgColor rgb="FFF2F2F2"/>
        <bgColor rgb="FFF2F2F2"/>
      </patternFill>
    </fill>
    <fill>
      <patternFill patternType="solid">
        <fgColor rgb="FFBF8F00"/>
        <bgColor rgb="FFBF8F00"/>
      </patternFill>
    </fill>
    <fill>
      <patternFill patternType="solid">
        <fgColor rgb="FF2B579A"/>
        <bgColor rgb="FF2B579A"/>
      </patternFill>
    </fill>
    <fill>
      <patternFill patternType="solid">
        <fgColor rgb="FF548235"/>
        <bgColor rgb="FF548235"/>
      </patternFill>
    </fill>
    <fill>
      <patternFill patternType="solid">
        <fgColor rgb="FFC00000"/>
        <bgColor rgb="FFC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9" borderId="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0" borderId="5" applyNumberFormat="0" applyAlignment="0" applyProtection="0">
      <alignment vertical="center"/>
    </xf>
    <xf numFmtId="0" fontId="30" fillId="11" borderId="6" applyNumberFormat="0" applyAlignment="0" applyProtection="0">
      <alignment vertical="center"/>
    </xf>
    <xf numFmtId="0" fontId="31" fillId="11" borderId="5" applyNumberFormat="0" applyAlignment="0" applyProtection="0">
      <alignment vertical="center"/>
    </xf>
    <xf numFmtId="0" fontId="32" fillId="12" borderId="7" applyNumberForma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0" fillId="0" borderId="1" xfId="0" applyBorder="1" applyAlignment="1">
      <alignment horizontal="left" vertical="center" wrapText="1"/>
    </xf>
    <xf numFmtId="0" fontId="5" fillId="0" borderId="0" xfId="0" applyFont="1"/>
    <xf numFmtId="0" fontId="1" fillId="0" borderId="0" xfId="0" applyFont="1"/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1" fontId="6" fillId="4" borderId="1" xfId="0" applyNumberFormat="1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9" fontId="6" fillId="0" borderId="1" xfId="0" applyNumberFormat="1" applyFont="1" applyBorder="1" applyAlignment="1">
      <alignment horizontal="left" vertical="center"/>
    </xf>
    <xf numFmtId="9" fontId="6" fillId="4" borderId="1" xfId="0" applyNumberFormat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0" fillId="0" borderId="1" xfId="0" applyBorder="1"/>
    <xf numFmtId="0" fontId="3" fillId="7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/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6" borderId="0" xfId="0" applyFont="1" applyFill="1" applyAlignment="1">
      <alignment horizontal="center" vertical="center"/>
    </xf>
    <xf numFmtId="0" fontId="0" fillId="6" borderId="0" xfId="0" applyFill="1"/>
    <xf numFmtId="0" fontId="13" fillId="3" borderId="0" xfId="0" applyFont="1" applyFill="1" applyAlignment="1">
      <alignment horizontal="center" vertical="center"/>
    </xf>
    <xf numFmtId="0" fontId="0" fillId="3" borderId="0" xfId="0" applyFill="1"/>
    <xf numFmtId="0" fontId="13" fillId="7" borderId="0" xfId="0" applyFont="1" applyFill="1" applyAlignment="1">
      <alignment horizontal="center" vertical="center"/>
    </xf>
    <xf numFmtId="0" fontId="0" fillId="7" borderId="0" xfId="0" applyFill="1"/>
    <xf numFmtId="0" fontId="13" fillId="8" borderId="0" xfId="0" applyFont="1" applyFill="1" applyAlignment="1">
      <alignment horizontal="center" vertical="center"/>
    </xf>
    <xf numFmtId="0" fontId="0" fillId="8" borderId="0" xfId="0" applyFill="1"/>
    <xf numFmtId="1" fontId="1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0" fillId="5" borderId="0" xfId="0" applyFill="1"/>
    <xf numFmtId="1" fontId="19" fillId="0" borderId="0" xfId="0" applyNumberFormat="1" applyFont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E2EFDA"/>
          <bgColor rgb="FFE2EFDA"/>
        </patternFill>
      </fill>
    </dxf>
    <dxf>
      <fill>
        <patternFill patternType="solid">
          <fgColor rgb="FFD6E4F0"/>
          <bgColor rgb="FFD6E4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Meetings by Type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Charts!$B$3</c:f>
              <c:strCache>
                <c:ptCount val="1"/>
                <c:pt idx="0">
                  <c:v>Count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invertIfNegative val="0"/>
          <c:dLbls>
            <c:delete val="1"/>
          </c:dLbls>
          <c:cat>
            <c:strRef>
              <c:f>Charts!$A$4:$A$11</c:f>
              <c:strCache>
                <c:ptCount val="8"/>
                <c:pt idx="0">
                  <c:v>Team Standup</c:v>
                </c:pt>
                <c:pt idx="1">
                  <c:v>Project Review</c:v>
                </c:pt>
                <c:pt idx="2">
                  <c:v>Client Meeting</c:v>
                </c:pt>
                <c:pt idx="3">
                  <c:v>Board Meeting</c:v>
                </c:pt>
                <c:pt idx="4">
                  <c:v>1-on-1</c:v>
                </c:pt>
                <c:pt idx="5">
                  <c:v>Brainstorming</c:v>
                </c:pt>
                <c:pt idx="6">
                  <c:v>Training</c:v>
                </c:pt>
                <c:pt idx="7">
                  <c:v>All Hands</c:v>
                </c:pt>
              </c:strCache>
            </c:strRef>
          </c:cat>
          <c:val>
            <c:numRef>
              <c:f>Charts!$B$4:$B$11</c:f>
              <c:numCache>
                <c:formatCode>General</c:formatCode>
                <c:ptCount val="8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Count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adf61dd-69a2-4c14-971c-8ec3f8504b4d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Meeting Status Distribution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Charts!$F$3</c:f>
              <c:strCache>
                <c:ptCount val="1"/>
                <c:pt idx="0">
                  <c:v>Count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explosion val="0"/>
          <c:dPt>
            <c:idx val="0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1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2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3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Lbls>
            <c:delete val="1"/>
          </c:dLbls>
          <c:cat>
            <c:strRef>
              <c:f>Charts!$E$4:$E$7</c:f>
              <c:strCache>
                <c:ptCount val="4"/>
                <c:pt idx="0">
                  <c:v>Scheduled</c:v>
                </c:pt>
                <c:pt idx="1">
                  <c:v>Completed</c:v>
                </c:pt>
                <c:pt idx="2">
                  <c:v>Cancelled</c:v>
                </c:pt>
                <c:pt idx="3">
                  <c:v>Rescheduled</c:v>
                </c:pt>
              </c:strCache>
            </c:strRef>
          </c:cat>
          <c:val>
            <c:numRef>
              <c:f>Charts!$F$4:$F$7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10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e6ae3257-2a5d-4644-88e5-f385a8eacf83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Meeting Priority Distribution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Charts!$J$3</c:f>
              <c:strCache>
                <c:ptCount val="1"/>
                <c:pt idx="0">
                  <c:v>Count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explosion val="0"/>
          <c:dPt>
            <c:idx val="0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1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2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Lbls>
            <c:delete val="1"/>
          </c:dLbls>
          <c:cat>
            <c:strRef>
              <c:f>Charts!$I$4:$I$6</c:f>
              <c:strCache>
                <c:ptCount val="3"/>
                <c:pt idx="0">
                  <c:v>High</c:v>
                </c:pt>
                <c:pt idx="1">
                  <c:v>Medium</c:v>
                </c:pt>
                <c:pt idx="2">
                  <c:v>Low</c:v>
                </c:pt>
              </c:strCache>
            </c:strRef>
          </c:cat>
          <c:val>
            <c:numRef>
              <c:f>Charts!$J$4:$J$6</c:f>
              <c:numCache>
                <c:formatCode>General</c:formatCode>
                <c:ptCount val="3"/>
                <c:pt idx="0">
                  <c:v>4</c:v>
                </c:pt>
                <c:pt idx="1">
                  <c:v>9</c:v>
                </c:pt>
                <c:pt idx="2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8e14c8c3-3b1d-4641-a031-688ad5adc3c9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2</xdr:row>
      <xdr:rowOff>0</xdr:rowOff>
    </xdr:from>
    <xdr:ext cx="6480000" cy="4152360"/>
    <xdr:graphicFrame>
      <xdr:nvGraphicFramePr>
        <xdr:cNvPr id="2" name="Chart 1"/>
        <xdr:cNvGraphicFramePr/>
      </xdr:nvGraphicFramePr>
      <xdr:xfrm>
        <a:off x="1851660" y="441960"/>
        <a:ext cx="6479540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3</xdr:col>
      <xdr:colOff>0</xdr:colOff>
      <xdr:row>17</xdr:row>
      <xdr:rowOff>0</xdr:rowOff>
    </xdr:from>
    <xdr:ext cx="5040000" cy="4152360"/>
    <xdr:graphicFrame>
      <xdr:nvGraphicFramePr>
        <xdr:cNvPr id="3" name="Chart 2"/>
        <xdr:cNvGraphicFramePr/>
      </xdr:nvGraphicFramePr>
      <xdr:xfrm>
        <a:off x="1851660" y="3185160"/>
        <a:ext cx="5039995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11</xdr:col>
      <xdr:colOff>0</xdr:colOff>
      <xdr:row>2</xdr:row>
      <xdr:rowOff>0</xdr:rowOff>
    </xdr:from>
    <xdr:ext cx="5040000" cy="4152360"/>
    <xdr:graphicFrame>
      <xdr:nvGraphicFramePr>
        <xdr:cNvPr id="4" name="Chart 3"/>
        <xdr:cNvGraphicFramePr/>
      </xdr:nvGraphicFramePr>
      <xdr:xfrm>
        <a:off x="6789420" y="441960"/>
        <a:ext cx="5039995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3864"/>
  </sheetPr>
  <dimension ref="A1:L17"/>
  <sheetViews>
    <sheetView tabSelected="1" workbookViewId="0">
      <selection activeCell="A1" sqref="A1:J1"/>
    </sheetView>
  </sheetViews>
  <sheetFormatPr defaultColWidth="9" defaultRowHeight="14.4"/>
  <cols>
    <col min="1" max="1" width="18" customWidth="1"/>
    <col min="2" max="3" width="14" customWidth="1"/>
    <col min="4" max="4" width="16" customWidth="1"/>
    <col min="5" max="10" width="10" customWidth="1"/>
  </cols>
  <sheetData>
    <row r="1" ht="40" customHeight="1" spans="1:1">
      <c r="A1" s="24" t="s">
        <v>0</v>
      </c>
    </row>
    <row r="2" spans="1:1">
      <c r="A2" s="25" t="s">
        <v>1</v>
      </c>
    </row>
    <row r="4" spans="1:12">
      <c r="A4" s="26" t="s">
        <v>2</v>
      </c>
      <c r="B4" s="27"/>
      <c r="C4" s="28" t="s">
        <v>3</v>
      </c>
      <c r="D4" s="29"/>
      <c r="E4" s="30" t="s">
        <v>4</v>
      </c>
      <c r="F4" s="31"/>
      <c r="G4" s="32" t="s">
        <v>5</v>
      </c>
      <c r="H4" s="33"/>
      <c r="I4" s="40" t="s">
        <v>6</v>
      </c>
      <c r="J4" s="41"/>
      <c r="K4" s="26" t="s">
        <v>7</v>
      </c>
      <c r="L4" s="27"/>
    </row>
    <row r="5" ht="25.8" spans="1:12">
      <c r="A5" s="34">
        <f>COUNTA('Meeting Log'!A3:A100)</f>
        <v>25</v>
      </c>
      <c r="B5" s="35"/>
      <c r="C5" s="36">
        <f ca="1">COUNTIFS('Meeting Log'!C3:C100,"&gt;="&amp;TODAY()-7,'Meeting Log'!C3:C100,"&lt;="&amp;TODAY())</f>
        <v>0</v>
      </c>
      <c r="D5" s="35"/>
      <c r="E5" s="37">
        <f>COUNTIF('Meeting Log'!J3:J100,"Completed")</f>
        <v>6</v>
      </c>
      <c r="F5" s="35"/>
      <c r="G5" s="38">
        <f>COUNTIF('Meeting Log'!J3:J100,"Cancelled")</f>
        <v>10</v>
      </c>
      <c r="H5" s="35"/>
      <c r="I5" s="42">
        <f>SUM('Meeting Log'!K3:K100)</f>
        <v>76</v>
      </c>
      <c r="J5" s="35"/>
      <c r="K5" s="43">
        <f>IFERROR(COUNTIF('Action Items'!H3:H100,"Completed")/COUNTA('Action Items'!A3:A100),0)</f>
        <v>0.1</v>
      </c>
      <c r="L5" s="35"/>
    </row>
    <row r="6" spans="1:11">
      <c r="A6" s="39" t="s">
        <v>8</v>
      </c>
      <c r="C6" s="39" t="s">
        <v>8</v>
      </c>
      <c r="E6" s="39" t="s">
        <v>8</v>
      </c>
      <c r="G6" s="39" t="s">
        <v>8</v>
      </c>
      <c r="I6" s="39" t="s">
        <v>8</v>
      </c>
      <c r="K6" s="39" t="s">
        <v>8</v>
      </c>
    </row>
    <row r="8" ht="15.6" spans="1:1">
      <c r="A8" s="2" t="s">
        <v>9</v>
      </c>
    </row>
    <row r="9" spans="1:4">
      <c r="A9" s="16" t="s">
        <v>10</v>
      </c>
      <c r="B9" s="16" t="s">
        <v>11</v>
      </c>
      <c r="C9" s="16" t="s">
        <v>12</v>
      </c>
      <c r="D9" s="16" t="s">
        <v>7</v>
      </c>
    </row>
    <row r="10" spans="1:4">
      <c r="A10" s="9" t="s">
        <v>13</v>
      </c>
      <c r="B10" s="9">
        <f>COUNTIF('Meeting Log'!B3:B100,A10)</f>
        <v>3</v>
      </c>
      <c r="C10" s="10">
        <f>IFERROR(AVERAGEIF('Meeting Log'!B3:B100,A10,'Meeting Log'!E3:E100),0)</f>
        <v>75</v>
      </c>
      <c r="D10" s="14">
        <f>IFERROR(COUNTIFS('Meeting Log'!B3:B100,A10,'Meeting Log'!J3:J100,"Completed")/COUNTIF('Meeting Log'!B3:B100,A10),0)</f>
        <v>0.666666666666667</v>
      </c>
    </row>
    <row r="11" spans="1:4">
      <c r="A11" s="11" t="s">
        <v>14</v>
      </c>
      <c r="B11" s="11">
        <f>COUNTIF('Meeting Log'!B3:B100,A11)</f>
        <v>2</v>
      </c>
      <c r="C11" s="12">
        <f>IFERROR(AVERAGEIF('Meeting Log'!B3:B100,A11,'Meeting Log'!E3:E100),0)</f>
        <v>82.5</v>
      </c>
      <c r="D11" s="15">
        <f>IFERROR(COUNTIFS('Meeting Log'!B3:B100,A11,'Meeting Log'!J3:J100,"Completed")/COUNTIF('Meeting Log'!B3:B100,A11),0)</f>
        <v>0.5</v>
      </c>
    </row>
    <row r="12" spans="1:4">
      <c r="A12" s="9" t="s">
        <v>15</v>
      </c>
      <c r="B12" s="9">
        <f>COUNTIF('Meeting Log'!B3:B100,A12)</f>
        <v>3</v>
      </c>
      <c r="C12" s="10">
        <f>IFERROR(AVERAGEIF('Meeting Log'!B3:B100,A12,'Meeting Log'!E3:E100),0)</f>
        <v>70</v>
      </c>
      <c r="D12" s="14">
        <f>IFERROR(COUNTIFS('Meeting Log'!B3:B100,A12,'Meeting Log'!J3:J100,"Completed")/COUNTIF('Meeting Log'!B3:B100,A12),0)</f>
        <v>0</v>
      </c>
    </row>
    <row r="13" spans="1:4">
      <c r="A13" s="11" t="s">
        <v>16</v>
      </c>
      <c r="B13" s="11">
        <f>COUNTIF('Meeting Log'!B3:B100,A13)</f>
        <v>3</v>
      </c>
      <c r="C13" s="12">
        <f>IFERROR(AVERAGEIF('Meeting Log'!B3:B100,A13,'Meeting Log'!E3:E100),0)</f>
        <v>70</v>
      </c>
      <c r="D13" s="15">
        <f>IFERROR(COUNTIFS('Meeting Log'!B3:B100,A13,'Meeting Log'!J3:J100,"Completed")/COUNTIF('Meeting Log'!B3:B100,A13),0)</f>
        <v>0</v>
      </c>
    </row>
    <row r="14" spans="1:4">
      <c r="A14" s="9" t="s">
        <v>17</v>
      </c>
      <c r="B14" s="9">
        <f>COUNTIF('Meeting Log'!B3:B100,A14)</f>
        <v>3</v>
      </c>
      <c r="C14" s="10">
        <f>IFERROR(AVERAGEIF('Meeting Log'!B3:B100,A14,'Meeting Log'!E3:E100),0)</f>
        <v>60</v>
      </c>
      <c r="D14" s="14">
        <f>IFERROR(COUNTIFS('Meeting Log'!B3:B100,A14,'Meeting Log'!J3:J100,"Completed")/COUNTIF('Meeting Log'!B3:B100,A14),0)</f>
        <v>0.333333333333333</v>
      </c>
    </row>
    <row r="15" spans="1:4">
      <c r="A15" s="11" t="s">
        <v>18</v>
      </c>
      <c r="B15" s="11">
        <f>COUNTIF('Meeting Log'!B3:B100,A15)</f>
        <v>3</v>
      </c>
      <c r="C15" s="12">
        <f>IFERROR(AVERAGEIF('Meeting Log'!B3:B100,A15,'Meeting Log'!E3:E100),0)</f>
        <v>65</v>
      </c>
      <c r="D15" s="15">
        <f>IFERROR(COUNTIFS('Meeting Log'!B3:B100,A15,'Meeting Log'!J3:J100,"Completed")/COUNTIF('Meeting Log'!B3:B100,A15),0)</f>
        <v>0</v>
      </c>
    </row>
    <row r="16" spans="1:4">
      <c r="A16" s="9" t="s">
        <v>19</v>
      </c>
      <c r="B16" s="9">
        <f>COUNTIF('Meeting Log'!B3:B100,A16)</f>
        <v>4</v>
      </c>
      <c r="C16" s="10">
        <f>IFERROR(AVERAGEIF('Meeting Log'!B3:B100,A16,'Meeting Log'!E3:E100),0)</f>
        <v>71.25</v>
      </c>
      <c r="D16" s="14">
        <f>IFERROR(COUNTIFS('Meeting Log'!B3:B100,A16,'Meeting Log'!J3:J100,"Completed")/COUNTIF('Meeting Log'!B3:B100,A16),0)</f>
        <v>0</v>
      </c>
    </row>
    <row r="17" spans="1:4">
      <c r="A17" s="11" t="s">
        <v>20</v>
      </c>
      <c r="B17" s="11">
        <f>COUNTIF('Meeting Log'!B3:B100,A17)</f>
        <v>4</v>
      </c>
      <c r="C17" s="12">
        <f>IFERROR(AVERAGEIF('Meeting Log'!B3:B100,A17,'Meeting Log'!E3:E100),0)</f>
        <v>56.25</v>
      </c>
      <c r="D17" s="15">
        <f>IFERROR(COUNTIFS('Meeting Log'!B3:B100,A17,'Meeting Log'!J3:J100,"Completed")/COUNTIF('Meeting Log'!B3:B100,A17),0)</f>
        <v>0.5</v>
      </c>
    </row>
  </sheetData>
  <mergeCells count="20">
    <mergeCell ref="A1:J1"/>
    <mergeCell ref="A2:J2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A6:B6"/>
    <mergeCell ref="C6:D6"/>
    <mergeCell ref="E6:F6"/>
    <mergeCell ref="G6:H6"/>
    <mergeCell ref="I6:J6"/>
    <mergeCell ref="K6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2B579A"/>
  </sheetPr>
  <dimension ref="A1:M27"/>
  <sheetViews>
    <sheetView workbookViewId="0">
      <selection activeCell="A1" sqref="A1:M1"/>
    </sheetView>
  </sheetViews>
  <sheetFormatPr defaultColWidth="9" defaultRowHeight="14.4"/>
  <cols>
    <col min="1" max="1" width="12" customWidth="1"/>
    <col min="2" max="2" width="16" customWidth="1"/>
    <col min="3" max="3" width="12" customWidth="1"/>
    <col min="4" max="4" width="10" customWidth="1"/>
    <col min="5" max="6" width="14" customWidth="1"/>
    <col min="7" max="7" width="16" customWidth="1"/>
    <col min="8" max="9" width="10" customWidth="1"/>
    <col min="10" max="11" width="12" customWidth="1"/>
    <col min="12" max="12" width="10" customWidth="1"/>
    <col min="13" max="13" width="18" customWidth="1"/>
  </cols>
  <sheetData>
    <row r="1" ht="20.4" spans="1:1">
      <c r="A1" s="23" t="s">
        <v>21</v>
      </c>
    </row>
    <row r="2" spans="1:13">
      <c r="A2" s="16" t="s">
        <v>22</v>
      </c>
      <c r="B2" s="16" t="s">
        <v>23</v>
      </c>
      <c r="C2" s="16" t="s">
        <v>24</v>
      </c>
      <c r="D2" s="16" t="s">
        <v>25</v>
      </c>
      <c r="E2" s="16" t="s">
        <v>26</v>
      </c>
      <c r="F2" s="16" t="s">
        <v>27</v>
      </c>
      <c r="G2" s="16" t="s">
        <v>28</v>
      </c>
      <c r="H2" s="16" t="s">
        <v>29</v>
      </c>
      <c r="I2" s="16" t="s">
        <v>30</v>
      </c>
      <c r="J2" s="16" t="s">
        <v>31</v>
      </c>
      <c r="K2" s="16" t="s">
        <v>6</v>
      </c>
      <c r="L2" s="16" t="s">
        <v>4</v>
      </c>
      <c r="M2" s="16" t="s">
        <v>32</v>
      </c>
    </row>
    <row r="3" spans="1:13">
      <c r="A3" s="9" t="s">
        <v>33</v>
      </c>
      <c r="B3" s="9" t="s">
        <v>18</v>
      </c>
      <c r="C3" s="9" t="s">
        <v>34</v>
      </c>
      <c r="D3" s="9" t="s">
        <v>35</v>
      </c>
      <c r="E3" s="9">
        <v>45</v>
      </c>
      <c r="F3" s="9" t="s">
        <v>36</v>
      </c>
      <c r="G3" s="9" t="s">
        <v>37</v>
      </c>
      <c r="H3" s="9">
        <v>4</v>
      </c>
      <c r="I3" s="9" t="s">
        <v>38</v>
      </c>
      <c r="J3" s="9" t="s">
        <v>39</v>
      </c>
      <c r="K3" s="9">
        <v>3</v>
      </c>
      <c r="L3" s="9">
        <v>0</v>
      </c>
      <c r="M3" s="9" t="s">
        <v>40</v>
      </c>
    </row>
    <row r="4" spans="1:13">
      <c r="A4" s="11" t="s">
        <v>41</v>
      </c>
      <c r="B4" s="11" t="s">
        <v>20</v>
      </c>
      <c r="C4" s="11" t="s">
        <v>42</v>
      </c>
      <c r="D4" s="11" t="s">
        <v>43</v>
      </c>
      <c r="E4" s="11">
        <v>60</v>
      </c>
      <c r="F4" s="11" t="s">
        <v>44</v>
      </c>
      <c r="G4" s="11" t="s">
        <v>45</v>
      </c>
      <c r="H4" s="11">
        <v>3</v>
      </c>
      <c r="I4" s="11" t="s">
        <v>46</v>
      </c>
      <c r="J4" s="11" t="s">
        <v>4</v>
      </c>
      <c r="K4" s="11">
        <v>5</v>
      </c>
      <c r="L4" s="11">
        <v>2</v>
      </c>
      <c r="M4" s="11" t="s">
        <v>40</v>
      </c>
    </row>
    <row r="5" spans="1:13">
      <c r="A5" s="9" t="s">
        <v>47</v>
      </c>
      <c r="B5" s="9" t="s">
        <v>20</v>
      </c>
      <c r="C5" s="9" t="s">
        <v>48</v>
      </c>
      <c r="D5" s="9" t="s">
        <v>49</v>
      </c>
      <c r="E5" s="9">
        <v>60</v>
      </c>
      <c r="F5" s="9" t="s">
        <v>44</v>
      </c>
      <c r="G5" s="9" t="s">
        <v>37</v>
      </c>
      <c r="H5" s="9">
        <v>11</v>
      </c>
      <c r="I5" s="9" t="s">
        <v>38</v>
      </c>
      <c r="J5" s="9" t="s">
        <v>50</v>
      </c>
      <c r="K5" s="9">
        <v>3</v>
      </c>
      <c r="L5" s="9">
        <v>0</v>
      </c>
      <c r="M5" s="9" t="s">
        <v>40</v>
      </c>
    </row>
    <row r="6" spans="1:13">
      <c r="A6" s="11" t="s">
        <v>51</v>
      </c>
      <c r="B6" s="11" t="s">
        <v>14</v>
      </c>
      <c r="C6" s="11" t="s">
        <v>52</v>
      </c>
      <c r="D6" s="11" t="s">
        <v>53</v>
      </c>
      <c r="E6" s="11">
        <v>45</v>
      </c>
      <c r="F6" s="11" t="s">
        <v>54</v>
      </c>
      <c r="G6" s="11" t="s">
        <v>55</v>
      </c>
      <c r="H6" s="11">
        <v>8</v>
      </c>
      <c r="I6" s="11" t="s">
        <v>56</v>
      </c>
      <c r="J6" s="11" t="s">
        <v>4</v>
      </c>
      <c r="K6" s="11">
        <v>5</v>
      </c>
      <c r="L6" s="11">
        <v>3</v>
      </c>
      <c r="M6" s="11" t="s">
        <v>57</v>
      </c>
    </row>
    <row r="7" spans="1:13">
      <c r="A7" s="9" t="s">
        <v>58</v>
      </c>
      <c r="B7" s="9" t="s">
        <v>18</v>
      </c>
      <c r="C7" s="9" t="s">
        <v>59</v>
      </c>
      <c r="D7" s="9" t="s">
        <v>43</v>
      </c>
      <c r="E7" s="9">
        <v>90</v>
      </c>
      <c r="F7" s="9" t="s">
        <v>36</v>
      </c>
      <c r="G7" s="9" t="s">
        <v>60</v>
      </c>
      <c r="H7" s="9">
        <v>11</v>
      </c>
      <c r="I7" s="9" t="s">
        <v>46</v>
      </c>
      <c r="J7" s="9" t="s">
        <v>39</v>
      </c>
      <c r="K7" s="9">
        <v>1</v>
      </c>
      <c r="L7" s="9">
        <v>0</v>
      </c>
      <c r="M7" s="9" t="s">
        <v>40</v>
      </c>
    </row>
    <row r="8" spans="1:13">
      <c r="A8" s="11" t="s">
        <v>61</v>
      </c>
      <c r="B8" s="11" t="s">
        <v>17</v>
      </c>
      <c r="C8" s="11" t="s">
        <v>62</v>
      </c>
      <c r="D8" s="11" t="s">
        <v>53</v>
      </c>
      <c r="E8" s="11">
        <v>120</v>
      </c>
      <c r="F8" s="11" t="s">
        <v>63</v>
      </c>
      <c r="G8" s="11" t="s">
        <v>64</v>
      </c>
      <c r="H8" s="11">
        <v>12</v>
      </c>
      <c r="I8" s="11" t="s">
        <v>46</v>
      </c>
      <c r="J8" s="11" t="s">
        <v>4</v>
      </c>
      <c r="K8" s="11">
        <v>2</v>
      </c>
      <c r="L8" s="11">
        <v>1</v>
      </c>
      <c r="M8" s="11" t="s">
        <v>65</v>
      </c>
    </row>
    <row r="9" spans="1:13">
      <c r="A9" s="9" t="s">
        <v>66</v>
      </c>
      <c r="B9" s="9" t="s">
        <v>20</v>
      </c>
      <c r="C9" s="9" t="s">
        <v>67</v>
      </c>
      <c r="D9" s="9" t="s">
        <v>68</v>
      </c>
      <c r="E9" s="9">
        <v>45</v>
      </c>
      <c r="F9" s="9" t="s">
        <v>69</v>
      </c>
      <c r="G9" s="9" t="s">
        <v>60</v>
      </c>
      <c r="H9" s="9">
        <v>3</v>
      </c>
      <c r="I9" s="9" t="s">
        <v>46</v>
      </c>
      <c r="J9" s="9" t="s">
        <v>4</v>
      </c>
      <c r="K9" s="9">
        <v>2</v>
      </c>
      <c r="L9" s="9">
        <v>1</v>
      </c>
      <c r="M9" s="9" t="s">
        <v>70</v>
      </c>
    </row>
    <row r="10" spans="1:13">
      <c r="A10" s="11" t="s">
        <v>71</v>
      </c>
      <c r="B10" s="11" t="s">
        <v>17</v>
      </c>
      <c r="C10" s="11" t="s">
        <v>72</v>
      </c>
      <c r="D10" s="11" t="s">
        <v>73</v>
      </c>
      <c r="E10" s="11">
        <v>30</v>
      </c>
      <c r="F10" s="11" t="s">
        <v>44</v>
      </c>
      <c r="G10" s="11" t="s">
        <v>74</v>
      </c>
      <c r="H10" s="11">
        <v>10</v>
      </c>
      <c r="I10" s="11" t="s">
        <v>38</v>
      </c>
      <c r="J10" s="11" t="s">
        <v>5</v>
      </c>
      <c r="K10" s="11">
        <v>4</v>
      </c>
      <c r="L10" s="11">
        <v>0</v>
      </c>
      <c r="M10" s="11" t="s">
        <v>57</v>
      </c>
    </row>
    <row r="11" spans="1:13">
      <c r="A11" s="9" t="s">
        <v>75</v>
      </c>
      <c r="B11" s="9" t="s">
        <v>15</v>
      </c>
      <c r="C11" s="9" t="s">
        <v>76</v>
      </c>
      <c r="D11" s="9" t="s">
        <v>53</v>
      </c>
      <c r="E11" s="9">
        <v>60</v>
      </c>
      <c r="F11" s="9" t="s">
        <v>77</v>
      </c>
      <c r="G11" s="9" t="s">
        <v>78</v>
      </c>
      <c r="H11" s="9">
        <v>9</v>
      </c>
      <c r="I11" s="9" t="s">
        <v>38</v>
      </c>
      <c r="J11" s="9" t="s">
        <v>39</v>
      </c>
      <c r="K11" s="9">
        <v>2</v>
      </c>
      <c r="L11" s="9">
        <v>0</v>
      </c>
      <c r="M11" s="9" t="s">
        <v>70</v>
      </c>
    </row>
    <row r="12" spans="1:13">
      <c r="A12" s="11" t="s">
        <v>79</v>
      </c>
      <c r="B12" s="11" t="s">
        <v>16</v>
      </c>
      <c r="C12" s="11" t="s">
        <v>67</v>
      </c>
      <c r="D12" s="11" t="s">
        <v>35</v>
      </c>
      <c r="E12" s="11">
        <v>30</v>
      </c>
      <c r="F12" s="11" t="s">
        <v>69</v>
      </c>
      <c r="G12" s="11" t="s">
        <v>64</v>
      </c>
      <c r="H12" s="11">
        <v>3</v>
      </c>
      <c r="I12" s="11" t="s">
        <v>46</v>
      </c>
      <c r="J12" s="11" t="s">
        <v>5</v>
      </c>
      <c r="K12" s="11">
        <v>4</v>
      </c>
      <c r="L12" s="11">
        <v>0</v>
      </c>
      <c r="M12" s="11" t="s">
        <v>70</v>
      </c>
    </row>
    <row r="13" spans="1:13">
      <c r="A13" s="9" t="s">
        <v>80</v>
      </c>
      <c r="B13" s="9" t="s">
        <v>20</v>
      </c>
      <c r="C13" s="9" t="s">
        <v>81</v>
      </c>
      <c r="D13" s="9" t="s">
        <v>35</v>
      </c>
      <c r="E13" s="9">
        <v>60</v>
      </c>
      <c r="F13" s="9" t="s">
        <v>63</v>
      </c>
      <c r="G13" s="9" t="s">
        <v>82</v>
      </c>
      <c r="H13" s="9">
        <v>9</v>
      </c>
      <c r="I13" s="9" t="s">
        <v>38</v>
      </c>
      <c r="J13" s="9" t="s">
        <v>50</v>
      </c>
      <c r="K13" s="9">
        <v>3</v>
      </c>
      <c r="L13" s="9">
        <v>0</v>
      </c>
      <c r="M13" s="9" t="s">
        <v>57</v>
      </c>
    </row>
    <row r="14" spans="1:13">
      <c r="A14" s="11" t="s">
        <v>83</v>
      </c>
      <c r="B14" s="11" t="s">
        <v>16</v>
      </c>
      <c r="C14" s="11" t="s">
        <v>67</v>
      </c>
      <c r="D14" s="11" t="s">
        <v>35</v>
      </c>
      <c r="E14" s="11">
        <v>120</v>
      </c>
      <c r="F14" s="11" t="s">
        <v>69</v>
      </c>
      <c r="G14" s="11" t="s">
        <v>84</v>
      </c>
      <c r="H14" s="11">
        <v>4</v>
      </c>
      <c r="I14" s="11" t="s">
        <v>38</v>
      </c>
      <c r="J14" s="11" t="s">
        <v>5</v>
      </c>
      <c r="K14" s="11">
        <v>1</v>
      </c>
      <c r="L14" s="11">
        <v>0</v>
      </c>
      <c r="M14" s="11" t="s">
        <v>70</v>
      </c>
    </row>
    <row r="15" spans="1:13">
      <c r="A15" s="9" t="s">
        <v>85</v>
      </c>
      <c r="B15" s="9" t="s">
        <v>13</v>
      </c>
      <c r="C15" s="9" t="s">
        <v>59</v>
      </c>
      <c r="D15" s="9" t="s">
        <v>86</v>
      </c>
      <c r="E15" s="9">
        <v>60</v>
      </c>
      <c r="F15" s="9" t="s">
        <v>69</v>
      </c>
      <c r="G15" s="9" t="s">
        <v>45</v>
      </c>
      <c r="H15" s="9">
        <v>5</v>
      </c>
      <c r="I15" s="9" t="s">
        <v>46</v>
      </c>
      <c r="J15" s="9" t="s">
        <v>4</v>
      </c>
      <c r="K15" s="9">
        <v>4</v>
      </c>
      <c r="L15" s="9">
        <v>0</v>
      </c>
      <c r="M15" s="9" t="s">
        <v>40</v>
      </c>
    </row>
    <row r="16" spans="1:13">
      <c r="A16" s="11" t="s">
        <v>87</v>
      </c>
      <c r="B16" s="11" t="s">
        <v>13</v>
      </c>
      <c r="C16" s="11" t="s">
        <v>88</v>
      </c>
      <c r="D16" s="11" t="s">
        <v>43</v>
      </c>
      <c r="E16" s="11">
        <v>45</v>
      </c>
      <c r="F16" s="11" t="s">
        <v>89</v>
      </c>
      <c r="G16" s="11" t="s">
        <v>82</v>
      </c>
      <c r="H16" s="11">
        <v>7</v>
      </c>
      <c r="I16" s="11" t="s">
        <v>46</v>
      </c>
      <c r="J16" s="11" t="s">
        <v>39</v>
      </c>
      <c r="K16" s="11">
        <v>3</v>
      </c>
      <c r="L16" s="11">
        <v>0</v>
      </c>
      <c r="M16" s="11" t="s">
        <v>65</v>
      </c>
    </row>
    <row r="17" spans="1:13">
      <c r="A17" s="9" t="s">
        <v>90</v>
      </c>
      <c r="B17" s="9" t="s">
        <v>17</v>
      </c>
      <c r="C17" s="9" t="s">
        <v>91</v>
      </c>
      <c r="D17" s="9" t="s">
        <v>73</v>
      </c>
      <c r="E17" s="9">
        <v>30</v>
      </c>
      <c r="F17" s="9" t="s">
        <v>63</v>
      </c>
      <c r="G17" s="9" t="s">
        <v>84</v>
      </c>
      <c r="H17" s="9">
        <v>8</v>
      </c>
      <c r="I17" s="9" t="s">
        <v>46</v>
      </c>
      <c r="J17" s="9" t="s">
        <v>5</v>
      </c>
      <c r="K17" s="9">
        <v>5</v>
      </c>
      <c r="L17" s="9">
        <v>0</v>
      </c>
      <c r="M17" s="9" t="s">
        <v>57</v>
      </c>
    </row>
    <row r="18" spans="1:13">
      <c r="A18" s="11" t="s">
        <v>92</v>
      </c>
      <c r="B18" s="11" t="s">
        <v>15</v>
      </c>
      <c r="C18" s="11" t="s">
        <v>42</v>
      </c>
      <c r="D18" s="11" t="s">
        <v>49</v>
      </c>
      <c r="E18" s="11">
        <v>60</v>
      </c>
      <c r="F18" s="11" t="s">
        <v>77</v>
      </c>
      <c r="G18" s="11" t="s">
        <v>78</v>
      </c>
      <c r="H18" s="11">
        <v>3</v>
      </c>
      <c r="I18" s="11" t="s">
        <v>56</v>
      </c>
      <c r="J18" s="11" t="s">
        <v>50</v>
      </c>
      <c r="K18" s="11">
        <v>2</v>
      </c>
      <c r="L18" s="11">
        <v>0</v>
      </c>
      <c r="M18" s="11" t="s">
        <v>57</v>
      </c>
    </row>
    <row r="19" spans="1:13">
      <c r="A19" s="9" t="s">
        <v>93</v>
      </c>
      <c r="B19" s="9" t="s">
        <v>19</v>
      </c>
      <c r="C19" s="9" t="s">
        <v>94</v>
      </c>
      <c r="D19" s="9" t="s">
        <v>49</v>
      </c>
      <c r="E19" s="9">
        <v>90</v>
      </c>
      <c r="F19" s="9" t="s">
        <v>95</v>
      </c>
      <c r="G19" s="9" t="s">
        <v>96</v>
      </c>
      <c r="H19" s="9">
        <v>9</v>
      </c>
      <c r="I19" s="9" t="s">
        <v>38</v>
      </c>
      <c r="J19" s="9" t="s">
        <v>5</v>
      </c>
      <c r="K19" s="9">
        <v>5</v>
      </c>
      <c r="L19" s="9">
        <v>0</v>
      </c>
      <c r="M19" s="9" t="s">
        <v>97</v>
      </c>
    </row>
    <row r="20" spans="1:13">
      <c r="A20" s="11" t="s">
        <v>98</v>
      </c>
      <c r="B20" s="11" t="s">
        <v>15</v>
      </c>
      <c r="C20" s="11" t="s">
        <v>48</v>
      </c>
      <c r="D20" s="11" t="s">
        <v>73</v>
      </c>
      <c r="E20" s="11">
        <v>90</v>
      </c>
      <c r="F20" s="11" t="s">
        <v>89</v>
      </c>
      <c r="G20" s="11" t="s">
        <v>99</v>
      </c>
      <c r="H20" s="11">
        <v>11</v>
      </c>
      <c r="I20" s="11" t="s">
        <v>46</v>
      </c>
      <c r="J20" s="11" t="s">
        <v>5</v>
      </c>
      <c r="K20" s="11">
        <v>2</v>
      </c>
      <c r="L20" s="11">
        <v>0</v>
      </c>
      <c r="M20" s="11" t="s">
        <v>57</v>
      </c>
    </row>
    <row r="21" spans="1:13">
      <c r="A21" s="9" t="s">
        <v>100</v>
      </c>
      <c r="B21" s="9" t="s">
        <v>19</v>
      </c>
      <c r="C21" s="9" t="s">
        <v>101</v>
      </c>
      <c r="D21" s="9" t="s">
        <v>68</v>
      </c>
      <c r="E21" s="9">
        <v>30</v>
      </c>
      <c r="F21" s="9" t="s">
        <v>95</v>
      </c>
      <c r="G21" s="9" t="s">
        <v>78</v>
      </c>
      <c r="H21" s="9">
        <v>8</v>
      </c>
      <c r="I21" s="9" t="s">
        <v>38</v>
      </c>
      <c r="J21" s="9" t="s">
        <v>5</v>
      </c>
      <c r="K21" s="9">
        <v>1</v>
      </c>
      <c r="L21" s="9">
        <v>0</v>
      </c>
      <c r="M21" s="9" t="s">
        <v>40</v>
      </c>
    </row>
    <row r="22" spans="1:13">
      <c r="A22" s="11" t="s">
        <v>102</v>
      </c>
      <c r="B22" s="11" t="s">
        <v>18</v>
      </c>
      <c r="C22" s="11" t="s">
        <v>103</v>
      </c>
      <c r="D22" s="11" t="s">
        <v>35</v>
      </c>
      <c r="E22" s="11">
        <v>60</v>
      </c>
      <c r="F22" s="11" t="s">
        <v>77</v>
      </c>
      <c r="G22" s="11" t="s">
        <v>104</v>
      </c>
      <c r="H22" s="11">
        <v>4</v>
      </c>
      <c r="I22" s="11" t="s">
        <v>38</v>
      </c>
      <c r="J22" s="11" t="s">
        <v>39</v>
      </c>
      <c r="K22" s="11">
        <v>5</v>
      </c>
      <c r="L22" s="11">
        <v>0</v>
      </c>
      <c r="M22" s="11" t="s">
        <v>70</v>
      </c>
    </row>
    <row r="23" spans="1:13">
      <c r="A23" s="9" t="s">
        <v>105</v>
      </c>
      <c r="B23" s="9" t="s">
        <v>13</v>
      </c>
      <c r="C23" s="9" t="s">
        <v>88</v>
      </c>
      <c r="D23" s="9" t="s">
        <v>106</v>
      </c>
      <c r="E23" s="9">
        <v>120</v>
      </c>
      <c r="F23" s="9" t="s">
        <v>77</v>
      </c>
      <c r="G23" s="9" t="s">
        <v>37</v>
      </c>
      <c r="H23" s="9">
        <v>4</v>
      </c>
      <c r="I23" s="9" t="s">
        <v>56</v>
      </c>
      <c r="J23" s="9" t="s">
        <v>4</v>
      </c>
      <c r="K23" s="9">
        <v>2</v>
      </c>
      <c r="L23" s="9">
        <v>2</v>
      </c>
      <c r="M23" s="9" t="s">
        <v>65</v>
      </c>
    </row>
    <row r="24" spans="1:13">
      <c r="A24" s="11" t="s">
        <v>107</v>
      </c>
      <c r="B24" s="11" t="s">
        <v>19</v>
      </c>
      <c r="C24" s="11" t="s">
        <v>108</v>
      </c>
      <c r="D24" s="11" t="s">
        <v>68</v>
      </c>
      <c r="E24" s="11">
        <v>120</v>
      </c>
      <c r="F24" s="11" t="s">
        <v>36</v>
      </c>
      <c r="G24" s="11" t="s">
        <v>109</v>
      </c>
      <c r="H24" s="11">
        <v>5</v>
      </c>
      <c r="I24" s="11" t="s">
        <v>46</v>
      </c>
      <c r="J24" s="11" t="s">
        <v>5</v>
      </c>
      <c r="K24" s="11">
        <v>4</v>
      </c>
      <c r="L24" s="11">
        <v>0</v>
      </c>
      <c r="M24" s="11" t="s">
        <v>65</v>
      </c>
    </row>
    <row r="25" spans="1:13">
      <c r="A25" s="9" t="s">
        <v>110</v>
      </c>
      <c r="B25" s="9" t="s">
        <v>19</v>
      </c>
      <c r="C25" s="9" t="s">
        <v>81</v>
      </c>
      <c r="D25" s="9" t="s">
        <v>68</v>
      </c>
      <c r="E25" s="9">
        <v>45</v>
      </c>
      <c r="F25" s="9" t="s">
        <v>95</v>
      </c>
      <c r="G25" s="9" t="s">
        <v>109</v>
      </c>
      <c r="H25" s="9">
        <v>7</v>
      </c>
      <c r="I25" s="9" t="s">
        <v>46</v>
      </c>
      <c r="J25" s="9" t="s">
        <v>5</v>
      </c>
      <c r="K25" s="9">
        <v>5</v>
      </c>
      <c r="L25" s="9">
        <v>0</v>
      </c>
      <c r="M25" s="9" t="s">
        <v>70</v>
      </c>
    </row>
    <row r="26" spans="1:13">
      <c r="A26" s="11" t="s">
        <v>111</v>
      </c>
      <c r="B26" s="11" t="s">
        <v>16</v>
      </c>
      <c r="C26" s="11" t="s">
        <v>72</v>
      </c>
      <c r="D26" s="11" t="s">
        <v>106</v>
      </c>
      <c r="E26" s="11">
        <v>60</v>
      </c>
      <c r="F26" s="11" t="s">
        <v>36</v>
      </c>
      <c r="G26" s="11" t="s">
        <v>112</v>
      </c>
      <c r="H26" s="11">
        <v>4</v>
      </c>
      <c r="I26" s="11" t="s">
        <v>46</v>
      </c>
      <c r="J26" s="11" t="s">
        <v>50</v>
      </c>
      <c r="K26" s="11">
        <v>1</v>
      </c>
      <c r="L26" s="11">
        <v>0</v>
      </c>
      <c r="M26" s="11" t="s">
        <v>97</v>
      </c>
    </row>
    <row r="27" spans="1:13">
      <c r="A27" s="9" t="s">
        <v>113</v>
      </c>
      <c r="B27" s="9" t="s">
        <v>14</v>
      </c>
      <c r="C27" s="9" t="s">
        <v>114</v>
      </c>
      <c r="D27" s="9" t="s">
        <v>68</v>
      </c>
      <c r="E27" s="9">
        <v>120</v>
      </c>
      <c r="F27" s="9" t="s">
        <v>54</v>
      </c>
      <c r="G27" s="9" t="s">
        <v>74</v>
      </c>
      <c r="H27" s="9">
        <v>3</v>
      </c>
      <c r="I27" s="9" t="s">
        <v>56</v>
      </c>
      <c r="J27" s="9" t="s">
        <v>5</v>
      </c>
      <c r="K27" s="9">
        <v>2</v>
      </c>
      <c r="L27" s="9">
        <v>0</v>
      </c>
      <c r="M27" s="9" t="s">
        <v>40</v>
      </c>
    </row>
  </sheetData>
  <mergeCells count="1">
    <mergeCell ref="A1:M1"/>
  </mergeCells>
  <conditionalFormatting sqref="I3:I100">
    <cfRule type="cellIs" dxfId="0" priority="4" operator="equal">
      <formula>"High"</formula>
    </cfRule>
    <cfRule type="cellIs" dxfId="1" priority="5" operator="equal">
      <formula>"Medium"</formula>
    </cfRule>
    <cfRule type="cellIs" dxfId="2" priority="6" operator="equal">
      <formula>"Low"</formula>
    </cfRule>
  </conditionalFormatting>
  <conditionalFormatting sqref="J3:J100">
    <cfRule type="cellIs" dxfId="2" priority="1" operator="equal">
      <formula>"Completed"</formula>
    </cfRule>
    <cfRule type="cellIs" dxfId="0" priority="2" operator="equal">
      <formula>"Cancelled"</formula>
    </cfRule>
    <cfRule type="cellIs" dxfId="3" priority="3" operator="equal">
      <formula>"Scheduled"</formula>
    </cfRule>
  </conditionalFormatting>
  <dataValidations count="3">
    <dataValidation type="list" error="Please select a valid meeting type" sqref="B3:B100">
      <formula1>"Team Standup,Project Review,Client Meeting,Board Meeting,1-on-1,Brainstorming,Training,All Hands"</formula1>
    </dataValidation>
    <dataValidation type="list" sqref="I3:I100">
      <formula1>"High,Medium,Low"</formula1>
    </dataValidation>
    <dataValidation type="list" sqref="J3:J100">
      <formula1>"Scheduled,Completed,Cancelled,Rescheduled"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897B"/>
  </sheetPr>
  <dimension ref="A1:G27"/>
  <sheetViews>
    <sheetView workbookViewId="0">
      <selection activeCell="A1" sqref="A1:G1"/>
    </sheetView>
  </sheetViews>
  <sheetFormatPr defaultColWidth="9" defaultRowHeight="14.4" outlineLevelCol="6"/>
  <cols>
    <col min="1" max="1" width="16" customWidth="1"/>
    <col min="2" max="2" width="24" customWidth="1"/>
    <col min="3" max="4" width="16" customWidth="1"/>
    <col min="5" max="6" width="20" customWidth="1"/>
    <col min="7" max="7" width="12" customWidth="1"/>
  </cols>
  <sheetData>
    <row r="1" ht="45" customHeight="1" spans="1:1">
      <c r="A1" s="21" t="s">
        <v>115</v>
      </c>
    </row>
    <row r="3" spans="1:2">
      <c r="A3" s="18" t="s">
        <v>116</v>
      </c>
      <c r="B3" s="22" t="s">
        <v>117</v>
      </c>
    </row>
    <row r="4" spans="1:2">
      <c r="A4" s="18" t="s">
        <v>118</v>
      </c>
      <c r="B4" s="22" t="s">
        <v>119</v>
      </c>
    </row>
    <row r="5" spans="1:2">
      <c r="A5" s="18" t="s">
        <v>120</v>
      </c>
      <c r="B5" s="22" t="s">
        <v>121</v>
      </c>
    </row>
    <row r="6" spans="1:2">
      <c r="A6" s="18" t="s">
        <v>122</v>
      </c>
      <c r="B6" s="22" t="s">
        <v>123</v>
      </c>
    </row>
    <row r="7" spans="1:2">
      <c r="A7" s="18" t="s">
        <v>124</v>
      </c>
      <c r="B7" s="22" t="s">
        <v>125</v>
      </c>
    </row>
    <row r="8" spans="1:2">
      <c r="A8" s="18" t="s">
        <v>126</v>
      </c>
      <c r="B8" s="22" t="s">
        <v>127</v>
      </c>
    </row>
    <row r="10" ht="15.6" spans="1:1">
      <c r="A10" s="2" t="s">
        <v>128</v>
      </c>
    </row>
    <row r="11" spans="1:7">
      <c r="A11" s="8" t="s">
        <v>129</v>
      </c>
      <c r="B11" s="8" t="s">
        <v>130</v>
      </c>
      <c r="C11" s="8" t="s">
        <v>131</v>
      </c>
      <c r="D11" s="8" t="s">
        <v>26</v>
      </c>
      <c r="E11" s="8" t="s">
        <v>132</v>
      </c>
      <c r="F11" s="8" t="s">
        <v>133</v>
      </c>
      <c r="G11" s="8" t="s">
        <v>31</v>
      </c>
    </row>
    <row r="12" spans="1:7">
      <c r="A12" s="9">
        <v>1</v>
      </c>
      <c r="B12" s="9" t="s">
        <v>134</v>
      </c>
      <c r="C12" s="9" t="s">
        <v>28</v>
      </c>
      <c r="D12" s="9">
        <v>5</v>
      </c>
      <c r="E12" s="9" t="s">
        <v>135</v>
      </c>
      <c r="F12" s="9" t="s">
        <v>136</v>
      </c>
      <c r="G12" s="9" t="s">
        <v>4</v>
      </c>
    </row>
    <row r="13" spans="1:7">
      <c r="A13" s="11">
        <v>2</v>
      </c>
      <c r="B13" s="11" t="s">
        <v>137</v>
      </c>
      <c r="C13" s="11" t="s">
        <v>138</v>
      </c>
      <c r="D13" s="11">
        <v>10</v>
      </c>
      <c r="E13" s="11" t="s">
        <v>139</v>
      </c>
      <c r="F13" s="11" t="s">
        <v>136</v>
      </c>
      <c r="G13" s="11" t="s">
        <v>4</v>
      </c>
    </row>
    <row r="14" spans="1:7">
      <c r="A14" s="9">
        <v>3</v>
      </c>
      <c r="B14" s="9" t="s">
        <v>140</v>
      </c>
      <c r="C14" s="9" t="s">
        <v>141</v>
      </c>
      <c r="D14" s="9">
        <v>15</v>
      </c>
      <c r="E14" s="9" t="s">
        <v>142</v>
      </c>
      <c r="F14" s="9" t="s">
        <v>136</v>
      </c>
      <c r="G14" s="9" t="s">
        <v>143</v>
      </c>
    </row>
    <row r="15" spans="1:7">
      <c r="A15" s="11">
        <v>4</v>
      </c>
      <c r="B15" s="11" t="s">
        <v>144</v>
      </c>
      <c r="C15" s="11" t="s">
        <v>145</v>
      </c>
      <c r="D15" s="11">
        <v>10</v>
      </c>
      <c r="E15" s="11" t="s">
        <v>146</v>
      </c>
      <c r="F15" s="11" t="s">
        <v>136</v>
      </c>
      <c r="G15" s="11" t="s">
        <v>147</v>
      </c>
    </row>
    <row r="16" spans="1:7">
      <c r="A16" s="9">
        <v>5</v>
      </c>
      <c r="B16" s="9" t="s">
        <v>148</v>
      </c>
      <c r="C16" s="9" t="s">
        <v>149</v>
      </c>
      <c r="D16" s="9">
        <v>15</v>
      </c>
      <c r="E16" s="9" t="s">
        <v>150</v>
      </c>
      <c r="F16" s="9" t="s">
        <v>136</v>
      </c>
      <c r="G16" s="9" t="s">
        <v>147</v>
      </c>
    </row>
    <row r="17" spans="1:7">
      <c r="A17" s="11">
        <v>6</v>
      </c>
      <c r="B17" s="11" t="s">
        <v>151</v>
      </c>
      <c r="C17" s="11" t="s">
        <v>141</v>
      </c>
      <c r="D17" s="11">
        <v>10</v>
      </c>
      <c r="E17" s="11" t="s">
        <v>152</v>
      </c>
      <c r="F17" s="11" t="s">
        <v>136</v>
      </c>
      <c r="G17" s="11" t="s">
        <v>147</v>
      </c>
    </row>
    <row r="18" spans="1:7">
      <c r="A18" s="9">
        <v>7</v>
      </c>
      <c r="B18" s="9" t="s">
        <v>153</v>
      </c>
      <c r="C18" s="9" t="s">
        <v>154</v>
      </c>
      <c r="D18" s="9">
        <v>10</v>
      </c>
      <c r="E18" s="9" t="s">
        <v>155</v>
      </c>
      <c r="F18" s="9" t="s">
        <v>136</v>
      </c>
      <c r="G18" s="9" t="s">
        <v>147</v>
      </c>
    </row>
    <row r="19" spans="1:7">
      <c r="A19" s="11">
        <v>8</v>
      </c>
      <c r="B19" s="11" t="s">
        <v>156</v>
      </c>
      <c r="C19" s="11" t="s">
        <v>28</v>
      </c>
      <c r="D19" s="11">
        <v>5</v>
      </c>
      <c r="E19" s="11" t="s">
        <v>157</v>
      </c>
      <c r="F19" s="11" t="s">
        <v>136</v>
      </c>
      <c r="G19" s="11" t="s">
        <v>147</v>
      </c>
    </row>
    <row r="21" ht="15.6" spans="1:1">
      <c r="A21" s="2" t="s">
        <v>158</v>
      </c>
    </row>
    <row r="22" spans="1:5">
      <c r="A22" s="13" t="s">
        <v>159</v>
      </c>
      <c r="B22" s="13" t="s">
        <v>160</v>
      </c>
      <c r="C22" s="13" t="s">
        <v>161</v>
      </c>
      <c r="D22" s="13" t="s">
        <v>30</v>
      </c>
      <c r="E22" s="13" t="s">
        <v>31</v>
      </c>
    </row>
    <row r="23" spans="1:5">
      <c r="A23" s="9" t="s">
        <v>162</v>
      </c>
      <c r="B23" s="9" t="s">
        <v>163</v>
      </c>
      <c r="C23" s="9" t="s">
        <v>164</v>
      </c>
      <c r="D23" s="9" t="s">
        <v>165</v>
      </c>
      <c r="E23" s="9" t="s">
        <v>166</v>
      </c>
    </row>
    <row r="24" spans="1:5">
      <c r="A24" s="11" t="s">
        <v>167</v>
      </c>
      <c r="B24" s="11" t="s">
        <v>163</v>
      </c>
      <c r="C24" s="11" t="s">
        <v>164</v>
      </c>
      <c r="D24" s="11" t="s">
        <v>165</v>
      </c>
      <c r="E24" s="11" t="s">
        <v>166</v>
      </c>
    </row>
    <row r="25" spans="1:5">
      <c r="A25" s="9" t="s">
        <v>168</v>
      </c>
      <c r="B25" s="9" t="s">
        <v>163</v>
      </c>
      <c r="C25" s="9" t="s">
        <v>164</v>
      </c>
      <c r="D25" s="9" t="s">
        <v>165</v>
      </c>
      <c r="E25" s="9" t="s">
        <v>166</v>
      </c>
    </row>
    <row r="26" spans="1:5">
      <c r="A26" s="11" t="s">
        <v>169</v>
      </c>
      <c r="B26" s="11" t="s">
        <v>163</v>
      </c>
      <c r="C26" s="11" t="s">
        <v>164</v>
      </c>
      <c r="D26" s="11" t="s">
        <v>165</v>
      </c>
      <c r="E26" s="11" t="s">
        <v>166</v>
      </c>
    </row>
    <row r="27" spans="1:5">
      <c r="A27" s="9" t="s">
        <v>170</v>
      </c>
      <c r="B27" s="9" t="s">
        <v>163</v>
      </c>
      <c r="C27" s="9" t="s">
        <v>164</v>
      </c>
      <c r="D27" s="9" t="s">
        <v>165</v>
      </c>
      <c r="E27" s="9" t="s">
        <v>166</v>
      </c>
    </row>
  </sheetData>
  <mergeCells count="7">
    <mergeCell ref="A1:G1"/>
    <mergeCell ref="B3:D3"/>
    <mergeCell ref="B4:D4"/>
    <mergeCell ref="B5:D5"/>
    <mergeCell ref="B6:D6"/>
    <mergeCell ref="B7:D7"/>
    <mergeCell ref="B8:D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BF8F00"/>
  </sheetPr>
  <dimension ref="A1:I32"/>
  <sheetViews>
    <sheetView workbookViewId="0">
      <selection activeCell="A1" sqref="A1:I1"/>
    </sheetView>
  </sheetViews>
  <sheetFormatPr defaultColWidth="9" defaultRowHeight="14.4"/>
  <cols>
    <col min="1" max="2" width="12" customWidth="1"/>
    <col min="3" max="3" width="30" customWidth="1"/>
    <col min="4" max="4" width="16" customWidth="1"/>
    <col min="5" max="6" width="12" customWidth="1"/>
    <col min="7" max="7" width="10" customWidth="1"/>
    <col min="8" max="8" width="12" customWidth="1"/>
    <col min="9" max="9" width="14" customWidth="1"/>
  </cols>
  <sheetData>
    <row r="1" ht="20.4" spans="1:1">
      <c r="A1" s="7" t="s">
        <v>171</v>
      </c>
    </row>
    <row r="2" spans="1:9">
      <c r="A2" s="13" t="s">
        <v>172</v>
      </c>
      <c r="B2" s="13" t="s">
        <v>22</v>
      </c>
      <c r="C2" s="13" t="s">
        <v>173</v>
      </c>
      <c r="D2" s="13" t="s">
        <v>160</v>
      </c>
      <c r="E2" s="13" t="s">
        <v>174</v>
      </c>
      <c r="F2" s="13" t="s">
        <v>161</v>
      </c>
      <c r="G2" s="13" t="s">
        <v>30</v>
      </c>
      <c r="H2" s="13" t="s">
        <v>31</v>
      </c>
      <c r="I2" s="13" t="s">
        <v>175</v>
      </c>
    </row>
    <row r="3" spans="1:9">
      <c r="A3" s="9" t="s">
        <v>176</v>
      </c>
      <c r="B3" s="9" t="s">
        <v>111</v>
      </c>
      <c r="C3" s="9" t="s">
        <v>177</v>
      </c>
      <c r="D3" s="9" t="s">
        <v>84</v>
      </c>
      <c r="E3" s="9" t="s">
        <v>72</v>
      </c>
      <c r="F3" s="9" t="s">
        <v>91</v>
      </c>
      <c r="G3" s="9" t="s">
        <v>46</v>
      </c>
      <c r="H3" s="9" t="s">
        <v>143</v>
      </c>
      <c r="I3" s="10">
        <f ca="1" t="shared" ref="I3:I32" si="0">IFERROR(G3-TODAY(),0)</f>
        <v>0</v>
      </c>
    </row>
    <row r="4" spans="1:9">
      <c r="A4" s="11" t="s">
        <v>178</v>
      </c>
      <c r="B4" s="11" t="s">
        <v>93</v>
      </c>
      <c r="C4" s="11" t="s">
        <v>179</v>
      </c>
      <c r="D4" s="11" t="s">
        <v>96</v>
      </c>
      <c r="E4" s="11" t="s">
        <v>94</v>
      </c>
      <c r="F4" s="11" t="s">
        <v>180</v>
      </c>
      <c r="G4" s="11" t="s">
        <v>46</v>
      </c>
      <c r="H4" s="11" t="s">
        <v>143</v>
      </c>
      <c r="I4" s="12">
        <f ca="1" t="shared" si="0"/>
        <v>0</v>
      </c>
    </row>
    <row r="5" spans="1:9">
      <c r="A5" s="9" t="s">
        <v>181</v>
      </c>
      <c r="B5" s="9" t="s">
        <v>110</v>
      </c>
      <c r="C5" s="9" t="s">
        <v>182</v>
      </c>
      <c r="D5" s="9" t="s">
        <v>104</v>
      </c>
      <c r="E5" s="9" t="s">
        <v>81</v>
      </c>
      <c r="F5" s="9" t="s">
        <v>76</v>
      </c>
      <c r="G5" s="9" t="s">
        <v>56</v>
      </c>
      <c r="H5" s="9" t="s">
        <v>143</v>
      </c>
      <c r="I5" s="10">
        <f ca="1" t="shared" si="0"/>
        <v>0</v>
      </c>
    </row>
    <row r="6" spans="1:9">
      <c r="A6" s="11" t="s">
        <v>183</v>
      </c>
      <c r="B6" s="11" t="s">
        <v>58</v>
      </c>
      <c r="C6" s="11" t="s">
        <v>184</v>
      </c>
      <c r="D6" s="11" t="s">
        <v>96</v>
      </c>
      <c r="E6" s="11" t="s">
        <v>59</v>
      </c>
      <c r="F6" s="11" t="s">
        <v>185</v>
      </c>
      <c r="G6" s="11" t="s">
        <v>38</v>
      </c>
      <c r="H6" s="11" t="s">
        <v>186</v>
      </c>
      <c r="I6" s="12">
        <f ca="1" t="shared" si="0"/>
        <v>0</v>
      </c>
    </row>
    <row r="7" spans="1:9">
      <c r="A7" s="9" t="s">
        <v>187</v>
      </c>
      <c r="B7" s="9" t="s">
        <v>105</v>
      </c>
      <c r="C7" s="9" t="s">
        <v>188</v>
      </c>
      <c r="D7" s="9" t="s">
        <v>84</v>
      </c>
      <c r="E7" s="9" t="s">
        <v>88</v>
      </c>
      <c r="F7" s="9" t="s">
        <v>108</v>
      </c>
      <c r="G7" s="9" t="s">
        <v>38</v>
      </c>
      <c r="H7" s="9" t="s">
        <v>143</v>
      </c>
      <c r="I7" s="10">
        <f ca="1" t="shared" si="0"/>
        <v>0</v>
      </c>
    </row>
    <row r="8" spans="1:9">
      <c r="A8" s="11" t="s">
        <v>189</v>
      </c>
      <c r="B8" s="11" t="s">
        <v>71</v>
      </c>
      <c r="C8" s="11" t="s">
        <v>190</v>
      </c>
      <c r="D8" s="11" t="s">
        <v>191</v>
      </c>
      <c r="E8" s="11" t="s">
        <v>72</v>
      </c>
      <c r="F8" s="11" t="s">
        <v>192</v>
      </c>
      <c r="G8" s="11" t="s">
        <v>56</v>
      </c>
      <c r="H8" s="11" t="s">
        <v>4</v>
      </c>
      <c r="I8" s="12">
        <f ca="1" t="shared" si="0"/>
        <v>0</v>
      </c>
    </row>
    <row r="9" spans="1:9">
      <c r="A9" s="9" t="s">
        <v>193</v>
      </c>
      <c r="B9" s="9" t="s">
        <v>111</v>
      </c>
      <c r="C9" s="9" t="s">
        <v>194</v>
      </c>
      <c r="D9" s="9" t="s">
        <v>96</v>
      </c>
      <c r="E9" s="9" t="s">
        <v>72</v>
      </c>
      <c r="F9" s="9" t="s">
        <v>48</v>
      </c>
      <c r="G9" s="9" t="s">
        <v>46</v>
      </c>
      <c r="H9" s="9" t="s">
        <v>143</v>
      </c>
      <c r="I9" s="10">
        <f ca="1" t="shared" si="0"/>
        <v>0</v>
      </c>
    </row>
    <row r="10" spans="1:9">
      <c r="A10" s="11" t="s">
        <v>195</v>
      </c>
      <c r="B10" s="11" t="s">
        <v>100</v>
      </c>
      <c r="C10" s="11" t="s">
        <v>196</v>
      </c>
      <c r="D10" s="11" t="s">
        <v>64</v>
      </c>
      <c r="E10" s="11" t="s">
        <v>101</v>
      </c>
      <c r="F10" s="11" t="s">
        <v>197</v>
      </c>
      <c r="G10" s="11" t="s">
        <v>46</v>
      </c>
      <c r="H10" s="11" t="s">
        <v>143</v>
      </c>
      <c r="I10" s="12">
        <f ca="1" t="shared" si="0"/>
        <v>0</v>
      </c>
    </row>
    <row r="11" spans="1:9">
      <c r="A11" s="9" t="s">
        <v>198</v>
      </c>
      <c r="B11" s="9" t="s">
        <v>113</v>
      </c>
      <c r="C11" s="9" t="s">
        <v>199</v>
      </c>
      <c r="D11" s="9" t="s">
        <v>112</v>
      </c>
      <c r="E11" s="9" t="s">
        <v>114</v>
      </c>
      <c r="F11" s="9" t="s">
        <v>200</v>
      </c>
      <c r="G11" s="9" t="s">
        <v>38</v>
      </c>
      <c r="H11" s="9" t="s">
        <v>4</v>
      </c>
      <c r="I11" s="10">
        <f ca="1" t="shared" si="0"/>
        <v>0</v>
      </c>
    </row>
    <row r="12" spans="1:9">
      <c r="A12" s="11" t="s">
        <v>201</v>
      </c>
      <c r="B12" s="11" t="s">
        <v>80</v>
      </c>
      <c r="C12" s="11" t="s">
        <v>202</v>
      </c>
      <c r="D12" s="11" t="s">
        <v>37</v>
      </c>
      <c r="E12" s="11" t="s">
        <v>81</v>
      </c>
      <c r="F12" s="11" t="s">
        <v>192</v>
      </c>
      <c r="G12" s="11" t="s">
        <v>38</v>
      </c>
      <c r="H12" s="11" t="s">
        <v>203</v>
      </c>
      <c r="I12" s="12">
        <f ca="1" t="shared" si="0"/>
        <v>0</v>
      </c>
    </row>
    <row r="13" spans="1:9">
      <c r="A13" s="9" t="s">
        <v>204</v>
      </c>
      <c r="B13" s="9" t="s">
        <v>113</v>
      </c>
      <c r="C13" s="9" t="s">
        <v>205</v>
      </c>
      <c r="D13" s="9" t="s">
        <v>109</v>
      </c>
      <c r="E13" s="9" t="s">
        <v>114</v>
      </c>
      <c r="F13" s="9" t="s">
        <v>206</v>
      </c>
      <c r="G13" s="9" t="s">
        <v>56</v>
      </c>
      <c r="H13" s="9" t="s">
        <v>186</v>
      </c>
      <c r="I13" s="10">
        <f ca="1" t="shared" si="0"/>
        <v>0</v>
      </c>
    </row>
    <row r="14" spans="1:9">
      <c r="A14" s="11" t="s">
        <v>207</v>
      </c>
      <c r="B14" s="11" t="s">
        <v>113</v>
      </c>
      <c r="C14" s="11" t="s">
        <v>208</v>
      </c>
      <c r="D14" s="11" t="s">
        <v>84</v>
      </c>
      <c r="E14" s="11" t="s">
        <v>114</v>
      </c>
      <c r="F14" s="11" t="s">
        <v>209</v>
      </c>
      <c r="G14" s="11" t="s">
        <v>38</v>
      </c>
      <c r="H14" s="11" t="s">
        <v>143</v>
      </c>
      <c r="I14" s="12">
        <f ca="1" t="shared" si="0"/>
        <v>0</v>
      </c>
    </row>
    <row r="15" spans="1:9">
      <c r="A15" s="9" t="s">
        <v>210</v>
      </c>
      <c r="B15" s="9" t="s">
        <v>113</v>
      </c>
      <c r="C15" s="9" t="s">
        <v>211</v>
      </c>
      <c r="D15" s="9" t="s">
        <v>82</v>
      </c>
      <c r="E15" s="9" t="s">
        <v>114</v>
      </c>
      <c r="F15" s="9" t="s">
        <v>88</v>
      </c>
      <c r="G15" s="9" t="s">
        <v>38</v>
      </c>
      <c r="H15" s="9" t="s">
        <v>143</v>
      </c>
      <c r="I15" s="10">
        <f ca="1" t="shared" si="0"/>
        <v>0</v>
      </c>
    </row>
    <row r="16" spans="1:9">
      <c r="A16" s="11" t="s">
        <v>212</v>
      </c>
      <c r="B16" s="11" t="s">
        <v>90</v>
      </c>
      <c r="C16" s="11" t="s">
        <v>213</v>
      </c>
      <c r="D16" s="11" t="s">
        <v>45</v>
      </c>
      <c r="E16" s="11" t="s">
        <v>91</v>
      </c>
      <c r="F16" s="11" t="s">
        <v>114</v>
      </c>
      <c r="G16" s="11" t="s">
        <v>56</v>
      </c>
      <c r="H16" s="11" t="s">
        <v>203</v>
      </c>
      <c r="I16" s="12">
        <f ca="1" t="shared" si="0"/>
        <v>0</v>
      </c>
    </row>
    <row r="17" spans="1:9">
      <c r="A17" s="9" t="s">
        <v>214</v>
      </c>
      <c r="B17" s="9" t="s">
        <v>71</v>
      </c>
      <c r="C17" s="9" t="s">
        <v>215</v>
      </c>
      <c r="D17" s="9" t="s">
        <v>109</v>
      </c>
      <c r="E17" s="9" t="s">
        <v>72</v>
      </c>
      <c r="F17" s="9" t="s">
        <v>216</v>
      </c>
      <c r="G17" s="9" t="s">
        <v>38</v>
      </c>
      <c r="H17" s="9" t="s">
        <v>143</v>
      </c>
      <c r="I17" s="10">
        <f ca="1" t="shared" si="0"/>
        <v>0</v>
      </c>
    </row>
    <row r="18" spans="1:9">
      <c r="A18" s="11" t="s">
        <v>217</v>
      </c>
      <c r="B18" s="11" t="s">
        <v>92</v>
      </c>
      <c r="C18" s="11" t="s">
        <v>218</v>
      </c>
      <c r="D18" s="11" t="s">
        <v>191</v>
      </c>
      <c r="E18" s="11" t="s">
        <v>42</v>
      </c>
      <c r="F18" s="11" t="s">
        <v>219</v>
      </c>
      <c r="G18" s="11" t="s">
        <v>46</v>
      </c>
      <c r="H18" s="11" t="s">
        <v>186</v>
      </c>
      <c r="I18" s="12">
        <f ca="1" t="shared" si="0"/>
        <v>0</v>
      </c>
    </row>
    <row r="19" spans="1:9">
      <c r="A19" s="9" t="s">
        <v>220</v>
      </c>
      <c r="B19" s="9" t="s">
        <v>100</v>
      </c>
      <c r="C19" s="9" t="s">
        <v>221</v>
      </c>
      <c r="D19" s="9" t="s">
        <v>78</v>
      </c>
      <c r="E19" s="9" t="s">
        <v>101</v>
      </c>
      <c r="F19" s="9" t="s">
        <v>222</v>
      </c>
      <c r="G19" s="9" t="s">
        <v>56</v>
      </c>
      <c r="H19" s="9" t="s">
        <v>203</v>
      </c>
      <c r="I19" s="10">
        <f ca="1" t="shared" si="0"/>
        <v>0</v>
      </c>
    </row>
    <row r="20" spans="1:9">
      <c r="A20" s="11" t="s">
        <v>223</v>
      </c>
      <c r="B20" s="11" t="s">
        <v>85</v>
      </c>
      <c r="C20" s="11" t="s">
        <v>224</v>
      </c>
      <c r="D20" s="11" t="s">
        <v>78</v>
      </c>
      <c r="E20" s="11" t="s">
        <v>59</v>
      </c>
      <c r="F20" s="11" t="s">
        <v>222</v>
      </c>
      <c r="G20" s="11" t="s">
        <v>38</v>
      </c>
      <c r="H20" s="11" t="s">
        <v>203</v>
      </c>
      <c r="I20" s="12">
        <f ca="1" t="shared" si="0"/>
        <v>0</v>
      </c>
    </row>
    <row r="21" spans="1:9">
      <c r="A21" s="9" t="s">
        <v>225</v>
      </c>
      <c r="B21" s="9" t="s">
        <v>80</v>
      </c>
      <c r="C21" s="9" t="s">
        <v>226</v>
      </c>
      <c r="D21" s="9" t="s">
        <v>55</v>
      </c>
      <c r="E21" s="9" t="s">
        <v>81</v>
      </c>
      <c r="F21" s="9" t="s">
        <v>48</v>
      </c>
      <c r="G21" s="9" t="s">
        <v>56</v>
      </c>
      <c r="H21" s="9" t="s">
        <v>143</v>
      </c>
      <c r="I21" s="10">
        <f ca="1" t="shared" si="0"/>
        <v>0</v>
      </c>
    </row>
    <row r="22" spans="1:9">
      <c r="A22" s="11" t="s">
        <v>227</v>
      </c>
      <c r="B22" s="11" t="s">
        <v>79</v>
      </c>
      <c r="C22" s="11" t="s">
        <v>228</v>
      </c>
      <c r="D22" s="11" t="s">
        <v>60</v>
      </c>
      <c r="E22" s="11" t="s">
        <v>67</v>
      </c>
      <c r="F22" s="11" t="s">
        <v>34</v>
      </c>
      <c r="G22" s="11" t="s">
        <v>38</v>
      </c>
      <c r="H22" s="11" t="s">
        <v>186</v>
      </c>
      <c r="I22" s="12">
        <f ca="1" t="shared" si="0"/>
        <v>0</v>
      </c>
    </row>
    <row r="23" spans="1:9">
      <c r="A23" s="9" t="s">
        <v>229</v>
      </c>
      <c r="B23" s="9" t="s">
        <v>102</v>
      </c>
      <c r="C23" s="9" t="s">
        <v>230</v>
      </c>
      <c r="D23" s="9" t="s">
        <v>60</v>
      </c>
      <c r="E23" s="9" t="s">
        <v>103</v>
      </c>
      <c r="F23" s="9" t="s">
        <v>114</v>
      </c>
      <c r="G23" s="9" t="s">
        <v>56</v>
      </c>
      <c r="H23" s="9" t="s">
        <v>203</v>
      </c>
      <c r="I23" s="10">
        <f ca="1" t="shared" si="0"/>
        <v>0</v>
      </c>
    </row>
    <row r="24" spans="1:9">
      <c r="A24" s="11" t="s">
        <v>231</v>
      </c>
      <c r="B24" s="11" t="s">
        <v>51</v>
      </c>
      <c r="C24" s="11" t="s">
        <v>232</v>
      </c>
      <c r="D24" s="11" t="s">
        <v>109</v>
      </c>
      <c r="E24" s="11" t="s">
        <v>52</v>
      </c>
      <c r="F24" s="11" t="s">
        <v>91</v>
      </c>
      <c r="G24" s="11" t="s">
        <v>38</v>
      </c>
      <c r="H24" s="11" t="s">
        <v>203</v>
      </c>
      <c r="I24" s="12">
        <f ca="1" t="shared" si="0"/>
        <v>0</v>
      </c>
    </row>
    <row r="25" spans="1:9">
      <c r="A25" s="9" t="s">
        <v>233</v>
      </c>
      <c r="B25" s="9" t="s">
        <v>113</v>
      </c>
      <c r="C25" s="9" t="s">
        <v>234</v>
      </c>
      <c r="D25" s="9" t="s">
        <v>82</v>
      </c>
      <c r="E25" s="9" t="s">
        <v>114</v>
      </c>
      <c r="F25" s="9" t="s">
        <v>200</v>
      </c>
      <c r="G25" s="9" t="s">
        <v>38</v>
      </c>
      <c r="H25" s="9" t="s">
        <v>203</v>
      </c>
      <c r="I25" s="10">
        <f ca="1" t="shared" si="0"/>
        <v>0</v>
      </c>
    </row>
    <row r="26" spans="1:9">
      <c r="A26" s="11" t="s">
        <v>235</v>
      </c>
      <c r="B26" s="11" t="s">
        <v>80</v>
      </c>
      <c r="C26" s="11" t="s">
        <v>236</v>
      </c>
      <c r="D26" s="11" t="s">
        <v>96</v>
      </c>
      <c r="E26" s="11" t="s">
        <v>81</v>
      </c>
      <c r="F26" s="11" t="s">
        <v>237</v>
      </c>
      <c r="G26" s="11" t="s">
        <v>56</v>
      </c>
      <c r="H26" s="11" t="s">
        <v>203</v>
      </c>
      <c r="I26" s="12">
        <f ca="1" t="shared" si="0"/>
        <v>0</v>
      </c>
    </row>
    <row r="27" spans="1:9">
      <c r="A27" s="9" t="s">
        <v>238</v>
      </c>
      <c r="B27" s="9" t="s">
        <v>98</v>
      </c>
      <c r="C27" s="9" t="s">
        <v>239</v>
      </c>
      <c r="D27" s="9" t="s">
        <v>109</v>
      </c>
      <c r="E27" s="9" t="s">
        <v>48</v>
      </c>
      <c r="F27" s="9" t="s">
        <v>240</v>
      </c>
      <c r="G27" s="9" t="s">
        <v>56</v>
      </c>
      <c r="H27" s="9" t="s">
        <v>186</v>
      </c>
      <c r="I27" s="10">
        <f ca="1" t="shared" si="0"/>
        <v>0</v>
      </c>
    </row>
    <row r="28" spans="1:9">
      <c r="A28" s="11" t="s">
        <v>241</v>
      </c>
      <c r="B28" s="11" t="s">
        <v>85</v>
      </c>
      <c r="C28" s="11" t="s">
        <v>242</v>
      </c>
      <c r="D28" s="11" t="s">
        <v>45</v>
      </c>
      <c r="E28" s="11" t="s">
        <v>59</v>
      </c>
      <c r="F28" s="11" t="s">
        <v>243</v>
      </c>
      <c r="G28" s="11" t="s">
        <v>56</v>
      </c>
      <c r="H28" s="11" t="s">
        <v>186</v>
      </c>
      <c r="I28" s="12">
        <f ca="1" t="shared" si="0"/>
        <v>0</v>
      </c>
    </row>
    <row r="29" spans="1:9">
      <c r="A29" s="9" t="s">
        <v>244</v>
      </c>
      <c r="B29" s="9" t="s">
        <v>75</v>
      </c>
      <c r="C29" s="9" t="s">
        <v>245</v>
      </c>
      <c r="D29" s="9" t="s">
        <v>112</v>
      </c>
      <c r="E29" s="9" t="s">
        <v>76</v>
      </c>
      <c r="F29" s="9" t="s">
        <v>114</v>
      </c>
      <c r="G29" s="9" t="s">
        <v>38</v>
      </c>
      <c r="H29" s="9" t="s">
        <v>4</v>
      </c>
      <c r="I29" s="10">
        <f ca="1" t="shared" si="0"/>
        <v>0</v>
      </c>
    </row>
    <row r="30" spans="1:9">
      <c r="A30" s="11" t="s">
        <v>246</v>
      </c>
      <c r="B30" s="11" t="s">
        <v>79</v>
      </c>
      <c r="C30" s="11" t="s">
        <v>247</v>
      </c>
      <c r="D30" s="11" t="s">
        <v>74</v>
      </c>
      <c r="E30" s="11" t="s">
        <v>67</v>
      </c>
      <c r="F30" s="11" t="s">
        <v>94</v>
      </c>
      <c r="G30" s="11" t="s">
        <v>38</v>
      </c>
      <c r="H30" s="11" t="s">
        <v>186</v>
      </c>
      <c r="I30" s="12">
        <f ca="1" t="shared" si="0"/>
        <v>0</v>
      </c>
    </row>
    <row r="31" spans="1:9">
      <c r="A31" s="9" t="s">
        <v>248</v>
      </c>
      <c r="B31" s="9" t="s">
        <v>102</v>
      </c>
      <c r="C31" s="9" t="s">
        <v>249</v>
      </c>
      <c r="D31" s="9" t="s">
        <v>109</v>
      </c>
      <c r="E31" s="9" t="s">
        <v>103</v>
      </c>
      <c r="F31" s="9" t="s">
        <v>250</v>
      </c>
      <c r="G31" s="9" t="s">
        <v>56</v>
      </c>
      <c r="H31" s="9" t="s">
        <v>203</v>
      </c>
      <c r="I31" s="10">
        <f ca="1" t="shared" si="0"/>
        <v>0</v>
      </c>
    </row>
    <row r="32" spans="1:9">
      <c r="A32" s="11" t="s">
        <v>251</v>
      </c>
      <c r="B32" s="11" t="s">
        <v>93</v>
      </c>
      <c r="C32" s="11" t="s">
        <v>252</v>
      </c>
      <c r="D32" s="11" t="s">
        <v>84</v>
      </c>
      <c r="E32" s="11" t="s">
        <v>94</v>
      </c>
      <c r="F32" s="11" t="s">
        <v>253</v>
      </c>
      <c r="G32" s="11" t="s">
        <v>56</v>
      </c>
      <c r="H32" s="11" t="s">
        <v>143</v>
      </c>
      <c r="I32" s="12">
        <f ca="1" t="shared" si="0"/>
        <v>0</v>
      </c>
    </row>
  </sheetData>
  <mergeCells count="1">
    <mergeCell ref="A1:I1"/>
  </mergeCells>
  <conditionalFormatting sqref="G3:G100">
    <cfRule type="cellIs" dxfId="0" priority="4" operator="equal">
      <formula>"High"</formula>
    </cfRule>
  </conditionalFormatting>
  <conditionalFormatting sqref="H3:H100">
    <cfRule type="cellIs" dxfId="2" priority="1" operator="equal">
      <formula>"Completed"</formula>
    </cfRule>
    <cfRule type="cellIs" dxfId="0" priority="2" operator="equal">
      <formula>"Overdue"</formula>
    </cfRule>
    <cfRule type="cellIs" dxfId="1" priority="3" operator="equal">
      <formula>"In Progress"</formula>
    </cfRule>
  </conditionalFormatting>
  <dataValidations count="2">
    <dataValidation type="list" sqref="G3:G100">
      <formula1>"High,Medium,Low"</formula1>
    </dataValidation>
    <dataValidation type="list" sqref="H3:H100">
      <formula1>"Not Started,In Progress,Completed,Overdue"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548235"/>
  </sheetPr>
  <dimension ref="A1:G17"/>
  <sheetViews>
    <sheetView workbookViewId="0">
      <selection activeCell="A1" sqref="A1:G1"/>
    </sheetView>
  </sheetViews>
  <sheetFormatPr defaultColWidth="9" defaultRowHeight="14.4" outlineLevelCol="6"/>
  <cols>
    <col min="1" max="1" width="18" customWidth="1"/>
    <col min="2" max="3" width="14" customWidth="1"/>
    <col min="4" max="4" width="24" customWidth="1"/>
    <col min="5" max="5" width="16" customWidth="1"/>
    <col min="6" max="6" width="10" customWidth="1"/>
    <col min="7" max="7" width="16" customWidth="1"/>
  </cols>
  <sheetData>
    <row r="1" ht="20.4" spans="1:1">
      <c r="A1" s="7" t="s">
        <v>254</v>
      </c>
    </row>
    <row r="2" spans="1:7">
      <c r="A2" s="20" t="s">
        <v>255</v>
      </c>
      <c r="B2" s="20" t="s">
        <v>27</v>
      </c>
      <c r="C2" s="20" t="s">
        <v>256</v>
      </c>
      <c r="D2" s="20" t="s">
        <v>257</v>
      </c>
      <c r="E2" s="20" t="s">
        <v>258</v>
      </c>
      <c r="F2" s="20" t="s">
        <v>31</v>
      </c>
      <c r="G2" s="20" t="s">
        <v>259</v>
      </c>
    </row>
    <row r="3" spans="1:7">
      <c r="A3" s="9" t="s">
        <v>191</v>
      </c>
      <c r="B3" s="9" t="s">
        <v>95</v>
      </c>
      <c r="C3" s="9" t="s">
        <v>260</v>
      </c>
      <c r="D3" s="9" t="s">
        <v>261</v>
      </c>
      <c r="E3" s="9" t="s">
        <v>262</v>
      </c>
      <c r="F3" s="9" t="s">
        <v>263</v>
      </c>
      <c r="G3" s="9">
        <v>12</v>
      </c>
    </row>
    <row r="4" spans="1:7">
      <c r="A4" s="11" t="s">
        <v>64</v>
      </c>
      <c r="B4" s="11" t="s">
        <v>54</v>
      </c>
      <c r="C4" s="11" t="s">
        <v>264</v>
      </c>
      <c r="D4" s="11" t="s">
        <v>265</v>
      </c>
      <c r="E4" s="11" t="s">
        <v>266</v>
      </c>
      <c r="F4" s="11" t="s">
        <v>263</v>
      </c>
      <c r="G4" s="11">
        <v>26</v>
      </c>
    </row>
    <row r="5" spans="1:7">
      <c r="A5" s="9" t="s">
        <v>104</v>
      </c>
      <c r="B5" s="9" t="s">
        <v>36</v>
      </c>
      <c r="C5" s="9" t="s">
        <v>267</v>
      </c>
      <c r="D5" s="9" t="s">
        <v>268</v>
      </c>
      <c r="E5" s="9" t="s">
        <v>269</v>
      </c>
      <c r="F5" s="9" t="s">
        <v>263</v>
      </c>
      <c r="G5" s="9">
        <v>36</v>
      </c>
    </row>
    <row r="6" spans="1:7">
      <c r="A6" s="11" t="s">
        <v>99</v>
      </c>
      <c r="B6" s="11" t="s">
        <v>69</v>
      </c>
      <c r="C6" s="11" t="s">
        <v>264</v>
      </c>
      <c r="D6" s="11" t="s">
        <v>270</v>
      </c>
      <c r="E6" s="11" t="s">
        <v>271</v>
      </c>
      <c r="F6" s="11" t="s">
        <v>263</v>
      </c>
      <c r="G6" s="11">
        <v>30</v>
      </c>
    </row>
    <row r="7" spans="1:7">
      <c r="A7" s="9" t="s">
        <v>74</v>
      </c>
      <c r="B7" s="9" t="s">
        <v>36</v>
      </c>
      <c r="C7" s="9" t="s">
        <v>272</v>
      </c>
      <c r="D7" s="9" t="s">
        <v>273</v>
      </c>
      <c r="E7" s="9" t="s">
        <v>274</v>
      </c>
      <c r="F7" s="9" t="s">
        <v>275</v>
      </c>
      <c r="G7" s="9">
        <v>27</v>
      </c>
    </row>
    <row r="8" spans="1:7">
      <c r="A8" s="11" t="s">
        <v>84</v>
      </c>
      <c r="B8" s="11" t="s">
        <v>77</v>
      </c>
      <c r="C8" s="11" t="s">
        <v>260</v>
      </c>
      <c r="D8" s="11" t="s">
        <v>276</v>
      </c>
      <c r="E8" s="11" t="s">
        <v>277</v>
      </c>
      <c r="F8" s="11" t="s">
        <v>263</v>
      </c>
      <c r="G8" s="11">
        <v>41</v>
      </c>
    </row>
    <row r="9" spans="1:7">
      <c r="A9" s="9" t="s">
        <v>112</v>
      </c>
      <c r="B9" s="9" t="s">
        <v>63</v>
      </c>
      <c r="C9" s="9" t="s">
        <v>278</v>
      </c>
      <c r="D9" s="9" t="s">
        <v>279</v>
      </c>
      <c r="E9" s="9" t="s">
        <v>280</v>
      </c>
      <c r="F9" s="9" t="s">
        <v>263</v>
      </c>
      <c r="G9" s="9">
        <v>11</v>
      </c>
    </row>
    <row r="10" spans="1:7">
      <c r="A10" s="11" t="s">
        <v>55</v>
      </c>
      <c r="B10" s="11" t="s">
        <v>95</v>
      </c>
      <c r="C10" s="11" t="s">
        <v>278</v>
      </c>
      <c r="D10" s="11" t="s">
        <v>281</v>
      </c>
      <c r="E10" s="11" t="s">
        <v>282</v>
      </c>
      <c r="F10" s="11" t="s">
        <v>263</v>
      </c>
      <c r="G10" s="11">
        <v>24</v>
      </c>
    </row>
    <row r="11" spans="1:7">
      <c r="A11" s="9" t="s">
        <v>60</v>
      </c>
      <c r="B11" s="9" t="s">
        <v>95</v>
      </c>
      <c r="C11" s="9" t="s">
        <v>272</v>
      </c>
      <c r="D11" s="9" t="s">
        <v>283</v>
      </c>
      <c r="E11" s="9" t="s">
        <v>284</v>
      </c>
      <c r="F11" s="9" t="s">
        <v>275</v>
      </c>
      <c r="G11" s="9">
        <v>24</v>
      </c>
    </row>
    <row r="12" spans="1:7">
      <c r="A12" s="11" t="s">
        <v>82</v>
      </c>
      <c r="B12" s="11" t="s">
        <v>54</v>
      </c>
      <c r="C12" s="11" t="s">
        <v>260</v>
      </c>
      <c r="D12" s="11" t="s">
        <v>285</v>
      </c>
      <c r="E12" s="11" t="s">
        <v>286</v>
      </c>
      <c r="F12" s="11" t="s">
        <v>263</v>
      </c>
      <c r="G12" s="11">
        <v>43</v>
      </c>
    </row>
    <row r="13" spans="1:7">
      <c r="A13" s="9" t="s">
        <v>78</v>
      </c>
      <c r="B13" s="9" t="s">
        <v>89</v>
      </c>
      <c r="C13" s="9" t="s">
        <v>287</v>
      </c>
      <c r="D13" s="9" t="s">
        <v>288</v>
      </c>
      <c r="E13" s="9" t="s">
        <v>289</v>
      </c>
      <c r="F13" s="9" t="s">
        <v>275</v>
      </c>
      <c r="G13" s="9">
        <v>16</v>
      </c>
    </row>
    <row r="14" spans="1:7">
      <c r="A14" s="11" t="s">
        <v>96</v>
      </c>
      <c r="B14" s="11" t="s">
        <v>63</v>
      </c>
      <c r="C14" s="11" t="s">
        <v>272</v>
      </c>
      <c r="D14" s="11" t="s">
        <v>290</v>
      </c>
      <c r="E14" s="11" t="s">
        <v>291</v>
      </c>
      <c r="F14" s="11" t="s">
        <v>275</v>
      </c>
      <c r="G14" s="11">
        <v>12</v>
      </c>
    </row>
    <row r="15" spans="1:7">
      <c r="A15" s="9" t="s">
        <v>109</v>
      </c>
      <c r="B15" s="9" t="s">
        <v>89</v>
      </c>
      <c r="C15" s="9" t="s">
        <v>287</v>
      </c>
      <c r="D15" s="9" t="s">
        <v>292</v>
      </c>
      <c r="E15" s="9" t="s">
        <v>293</v>
      </c>
      <c r="F15" s="9" t="s">
        <v>275</v>
      </c>
      <c r="G15" s="9">
        <v>32</v>
      </c>
    </row>
    <row r="16" spans="1:7">
      <c r="A16" s="11" t="s">
        <v>37</v>
      </c>
      <c r="B16" s="11" t="s">
        <v>54</v>
      </c>
      <c r="C16" s="11" t="s">
        <v>272</v>
      </c>
      <c r="D16" s="11" t="s">
        <v>294</v>
      </c>
      <c r="E16" s="11" t="s">
        <v>295</v>
      </c>
      <c r="F16" s="11" t="s">
        <v>263</v>
      </c>
      <c r="G16" s="11">
        <v>12</v>
      </c>
    </row>
    <row r="17" spans="1:7">
      <c r="A17" s="9" t="s">
        <v>45</v>
      </c>
      <c r="B17" s="9" t="s">
        <v>69</v>
      </c>
      <c r="C17" s="9" t="s">
        <v>272</v>
      </c>
      <c r="D17" s="9" t="s">
        <v>296</v>
      </c>
      <c r="E17" s="9" t="s">
        <v>297</v>
      </c>
      <c r="F17" s="9" t="s">
        <v>263</v>
      </c>
      <c r="G17" s="9">
        <v>5</v>
      </c>
    </row>
  </sheetData>
  <mergeCells count="1">
    <mergeCell ref="A1:G1"/>
  </mergeCells>
  <conditionalFormatting sqref="F3:F50">
    <cfRule type="cellIs" dxfId="2" priority="1" operator="equal">
      <formula>"Active"</formula>
    </cfRule>
    <cfRule type="cellIs" dxfId="0" priority="2" operator="equal">
      <formula>"Inactive"</formula>
    </cfRule>
  </conditionalFormatting>
  <dataValidations count="1">
    <dataValidation type="list" sqref="F3:F50">
      <formula1>"Active,Inactive"</formula1>
    </dataValidation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2B579A"/>
  </sheetPr>
  <dimension ref="A1:F21"/>
  <sheetViews>
    <sheetView workbookViewId="0">
      <selection activeCell="A1" sqref="A1:F1"/>
    </sheetView>
  </sheetViews>
  <sheetFormatPr defaultColWidth="9" defaultRowHeight="14.4" outlineLevelCol="5"/>
  <cols>
    <col min="1" max="1" width="16" customWidth="1"/>
    <col min="2" max="2" width="24" customWidth="1"/>
    <col min="3" max="3" width="30" customWidth="1"/>
    <col min="4" max="4" width="24" customWidth="1"/>
  </cols>
  <sheetData>
    <row r="1" ht="40" customHeight="1" spans="1:1">
      <c r="A1" s="17" t="s">
        <v>298</v>
      </c>
    </row>
    <row r="3" spans="1:2">
      <c r="A3" s="18" t="s">
        <v>116</v>
      </c>
      <c r="B3" t="s">
        <v>299</v>
      </c>
    </row>
    <row r="4" spans="1:2">
      <c r="A4" s="18" t="s">
        <v>300</v>
      </c>
      <c r="B4" t="s">
        <v>164</v>
      </c>
    </row>
    <row r="5" spans="1:2">
      <c r="A5" s="18" t="s">
        <v>126</v>
      </c>
      <c r="B5" t="s">
        <v>301</v>
      </c>
    </row>
    <row r="6" spans="1:2">
      <c r="A6" s="18" t="s">
        <v>302</v>
      </c>
      <c r="B6" t="s">
        <v>301</v>
      </c>
    </row>
    <row r="8" ht="15.6" spans="1:1">
      <c r="A8" s="2" t="s">
        <v>303</v>
      </c>
    </row>
    <row r="9" spans="1:4">
      <c r="A9" s="16" t="s">
        <v>129</v>
      </c>
      <c r="B9" s="16" t="s">
        <v>130</v>
      </c>
      <c r="C9" s="16" t="s">
        <v>304</v>
      </c>
      <c r="D9" s="16" t="s">
        <v>305</v>
      </c>
    </row>
    <row r="10" spans="1:4">
      <c r="A10" s="9">
        <v>1</v>
      </c>
      <c r="B10" s="9" t="s">
        <v>306</v>
      </c>
      <c r="C10" s="9" t="s">
        <v>307</v>
      </c>
      <c r="D10" s="9" t="s">
        <v>308</v>
      </c>
    </row>
    <row r="11" spans="1:4">
      <c r="A11" s="11">
        <v>2</v>
      </c>
      <c r="B11" s="11" t="s">
        <v>309</v>
      </c>
      <c r="C11" s="11" t="s">
        <v>307</v>
      </c>
      <c r="D11" s="11" t="s">
        <v>308</v>
      </c>
    </row>
    <row r="12" spans="1:4">
      <c r="A12" s="9">
        <v>3</v>
      </c>
      <c r="B12" s="9" t="s">
        <v>310</v>
      </c>
      <c r="C12" s="9" t="s">
        <v>307</v>
      </c>
      <c r="D12" s="9" t="s">
        <v>308</v>
      </c>
    </row>
    <row r="13" spans="1:4">
      <c r="A13" s="11">
        <v>4</v>
      </c>
      <c r="B13" s="11" t="s">
        <v>311</v>
      </c>
      <c r="C13" s="11" t="s">
        <v>307</v>
      </c>
      <c r="D13" s="11" t="s">
        <v>308</v>
      </c>
    </row>
    <row r="14" spans="1:4">
      <c r="A14" s="9">
        <v>5</v>
      </c>
      <c r="B14" s="9" t="s">
        <v>312</v>
      </c>
      <c r="C14" s="9" t="s">
        <v>307</v>
      </c>
      <c r="D14" s="9" t="s">
        <v>308</v>
      </c>
    </row>
    <row r="15" spans="1:4">
      <c r="A15" s="11">
        <v>6</v>
      </c>
      <c r="B15" s="11" t="s">
        <v>313</v>
      </c>
      <c r="C15" s="11" t="s">
        <v>307</v>
      </c>
      <c r="D15" s="11" t="s">
        <v>308</v>
      </c>
    </row>
    <row r="17" ht="15.6" spans="1:1">
      <c r="A17" s="2" t="s">
        <v>314</v>
      </c>
    </row>
    <row r="18" spans="1:2">
      <c r="A18" t="s">
        <v>315</v>
      </c>
      <c r="B18" s="19" t="s">
        <v>316</v>
      </c>
    </row>
    <row r="19" spans="1:2">
      <c r="A19" t="s">
        <v>317</v>
      </c>
      <c r="B19" s="19" t="s">
        <v>318</v>
      </c>
    </row>
    <row r="20" spans="1:2">
      <c r="A20" t="s">
        <v>319</v>
      </c>
      <c r="B20" s="19" t="s">
        <v>320</v>
      </c>
    </row>
    <row r="21" spans="1:2">
      <c r="A21" t="s">
        <v>321</v>
      </c>
      <c r="B21" s="19" t="s">
        <v>322</v>
      </c>
    </row>
  </sheetData>
  <mergeCells count="9">
    <mergeCell ref="A1:F1"/>
    <mergeCell ref="B3:D3"/>
    <mergeCell ref="B4:D4"/>
    <mergeCell ref="B5:D5"/>
    <mergeCell ref="B6:D6"/>
    <mergeCell ref="B18:D18"/>
    <mergeCell ref="B19:D19"/>
    <mergeCell ref="B20:D20"/>
    <mergeCell ref="B21:D2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897B"/>
  </sheetPr>
  <dimension ref="A1:E27"/>
  <sheetViews>
    <sheetView workbookViewId="0">
      <selection activeCell="A1" sqref="A1:E1"/>
    </sheetView>
  </sheetViews>
  <sheetFormatPr defaultColWidth="9" defaultRowHeight="14.4" outlineLevelCol="4"/>
  <cols>
    <col min="1" max="1" width="18" customWidth="1"/>
    <col min="2" max="5" width="14" customWidth="1"/>
  </cols>
  <sheetData>
    <row r="1" ht="20.4" spans="1:1">
      <c r="A1" s="7" t="s">
        <v>323</v>
      </c>
    </row>
    <row r="3" ht="15.6" spans="1:1">
      <c r="A3" s="2" t="s">
        <v>324</v>
      </c>
    </row>
    <row r="4" spans="1:3">
      <c r="A4" s="8" t="s">
        <v>27</v>
      </c>
      <c r="B4" s="8" t="s">
        <v>325</v>
      </c>
      <c r="C4" s="8" t="s">
        <v>12</v>
      </c>
    </row>
    <row r="5" spans="1:3">
      <c r="A5" s="9" t="s">
        <v>89</v>
      </c>
      <c r="B5" s="9">
        <f>COUNTIF('Meeting Log'!F3:F100,A5)</f>
        <v>2</v>
      </c>
      <c r="C5" s="10">
        <f>IFERROR(AVERAGEIF('Meeting Log'!F3:F100,A5,'Meeting Log'!E3:E100),0)</f>
        <v>67.5</v>
      </c>
    </row>
    <row r="6" spans="1:3">
      <c r="A6" s="11" t="s">
        <v>36</v>
      </c>
      <c r="B6" s="11">
        <f>COUNTIF('Meeting Log'!F3:F100,A6)</f>
        <v>4</v>
      </c>
      <c r="C6" s="12">
        <f>IFERROR(AVERAGEIF('Meeting Log'!F3:F100,A6,'Meeting Log'!E3:E100),0)</f>
        <v>78.75</v>
      </c>
    </row>
    <row r="7" spans="1:3">
      <c r="A7" s="9" t="s">
        <v>63</v>
      </c>
      <c r="B7" s="9">
        <f>COUNTIF('Meeting Log'!F3:F100,A7)</f>
        <v>3</v>
      </c>
      <c r="C7" s="10">
        <f>IFERROR(AVERAGEIF('Meeting Log'!F3:F100,A7,'Meeting Log'!E3:E100),0)</f>
        <v>70</v>
      </c>
    </row>
    <row r="8" spans="1:3">
      <c r="A8" s="11" t="s">
        <v>77</v>
      </c>
      <c r="B8" s="11">
        <f>COUNTIF('Meeting Log'!F3:F100,A8)</f>
        <v>4</v>
      </c>
      <c r="C8" s="12">
        <f>IFERROR(AVERAGEIF('Meeting Log'!F3:F100,A8,'Meeting Log'!E3:E100),0)</f>
        <v>75</v>
      </c>
    </row>
    <row r="9" spans="1:3">
      <c r="A9" s="9" t="s">
        <v>69</v>
      </c>
      <c r="B9" s="9">
        <f>COUNTIF('Meeting Log'!F3:F100,A9)</f>
        <v>4</v>
      </c>
      <c r="C9" s="10">
        <f>IFERROR(AVERAGEIF('Meeting Log'!F3:F100,A9,'Meeting Log'!E3:E100),0)</f>
        <v>63.75</v>
      </c>
    </row>
    <row r="10" spans="1:3">
      <c r="A10" s="11" t="s">
        <v>54</v>
      </c>
      <c r="B10" s="11">
        <f>COUNTIF('Meeting Log'!F3:F100,A10)</f>
        <v>2</v>
      </c>
      <c r="C10" s="12">
        <f>IFERROR(AVERAGEIF('Meeting Log'!F3:F100,A10,'Meeting Log'!E3:E100),0)</f>
        <v>82.5</v>
      </c>
    </row>
    <row r="11" spans="1:3">
      <c r="A11" s="9" t="s">
        <v>95</v>
      </c>
      <c r="B11" s="9">
        <f>COUNTIF('Meeting Log'!F3:F100,A11)</f>
        <v>3</v>
      </c>
      <c r="C11" s="10">
        <f>IFERROR(AVERAGEIF('Meeting Log'!F3:F100,A11,'Meeting Log'!E3:E100),0)</f>
        <v>55</v>
      </c>
    </row>
    <row r="12" spans="1:3">
      <c r="A12" s="11" t="s">
        <v>44</v>
      </c>
      <c r="B12" s="11">
        <f>COUNTIF('Meeting Log'!F3:F100,A12)</f>
        <v>3</v>
      </c>
      <c r="C12" s="12">
        <f>IFERROR(AVERAGEIF('Meeting Log'!F3:F100,A12,'Meeting Log'!E3:E100),0)</f>
        <v>50</v>
      </c>
    </row>
    <row r="15" ht="15.6" spans="1:1">
      <c r="A15" s="2" t="s">
        <v>326</v>
      </c>
    </row>
    <row r="16" spans="1:3">
      <c r="A16" s="13" t="s">
        <v>30</v>
      </c>
      <c r="B16" s="13" t="s">
        <v>11</v>
      </c>
      <c r="C16" s="13" t="s">
        <v>327</v>
      </c>
    </row>
    <row r="17" spans="1:3">
      <c r="A17" s="9" t="s">
        <v>56</v>
      </c>
      <c r="B17" s="9">
        <f>COUNTIF('Meeting Log'!I3:I100,A17)</f>
        <v>4</v>
      </c>
      <c r="C17" s="14">
        <f>IFERROR(B17/SUM($B$17:$B$19),0)</f>
        <v>0.16</v>
      </c>
    </row>
    <row r="18" spans="1:3">
      <c r="A18" s="11" t="s">
        <v>38</v>
      </c>
      <c r="B18" s="11">
        <f>COUNTIF('Meeting Log'!I3:I100,A18)</f>
        <v>9</v>
      </c>
      <c r="C18" s="15">
        <f>IFERROR(B18/SUM($B$17:$B$19),0)</f>
        <v>0.36</v>
      </c>
    </row>
    <row r="19" spans="1:3">
      <c r="A19" s="9" t="s">
        <v>46</v>
      </c>
      <c r="B19" s="9">
        <f>COUNTIF('Meeting Log'!I3:I100,A19)</f>
        <v>12</v>
      </c>
      <c r="C19" s="14">
        <f>IFERROR(B19/SUM($B$17:$B$19),0)</f>
        <v>0.48</v>
      </c>
    </row>
    <row r="22" ht="15.6" spans="1:1">
      <c r="A22" s="2" t="s">
        <v>328</v>
      </c>
    </row>
    <row r="23" spans="1:3">
      <c r="A23" s="16" t="s">
        <v>31</v>
      </c>
      <c r="B23" s="16" t="s">
        <v>11</v>
      </c>
      <c r="C23" s="16" t="s">
        <v>327</v>
      </c>
    </row>
    <row r="24" spans="1:3">
      <c r="A24" s="9" t="s">
        <v>203</v>
      </c>
      <c r="B24" s="9">
        <f>COUNTIF('Action Items'!H3:H100,A24)</f>
        <v>9</v>
      </c>
      <c r="C24" s="14">
        <f>IFERROR(B24/SUM($B$24:$B$27),0)</f>
        <v>0.3</v>
      </c>
    </row>
    <row r="25" spans="1:3">
      <c r="A25" s="11" t="s">
        <v>143</v>
      </c>
      <c r="B25" s="11">
        <f>COUNTIF('Action Items'!H3:H100,A25)</f>
        <v>11</v>
      </c>
      <c r="C25" s="15">
        <f>IFERROR(B25/SUM($B$24:$B$27),0)</f>
        <v>0.366666666666667</v>
      </c>
    </row>
    <row r="26" spans="1:3">
      <c r="A26" s="9" t="s">
        <v>4</v>
      </c>
      <c r="B26" s="9">
        <f>COUNTIF('Action Items'!H3:H100,A26)</f>
        <v>3</v>
      </c>
      <c r="C26" s="14">
        <f>IFERROR(B26/SUM($B$24:$B$27),0)</f>
        <v>0.1</v>
      </c>
    </row>
    <row r="27" spans="1:3">
      <c r="A27" s="11" t="s">
        <v>186</v>
      </c>
      <c r="B27" s="11">
        <f>COUNTIF('Action Items'!H3:H100,A27)</f>
        <v>7</v>
      </c>
      <c r="C27" s="15">
        <f>IFERROR(B27/SUM($B$24:$B$27),0)</f>
        <v>0.233333333333333</v>
      </c>
    </row>
  </sheetData>
  <mergeCells count="1">
    <mergeCell ref="A1:E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N11"/>
  <sheetViews>
    <sheetView workbookViewId="0">
      <selection activeCell="A1" sqref="A1:N1"/>
    </sheetView>
  </sheetViews>
  <sheetFormatPr defaultColWidth="9" defaultRowHeight="14.4"/>
  <sheetData>
    <row r="1" ht="20.4" spans="1:1">
      <c r="A1" s="1" t="s">
        <v>329</v>
      </c>
    </row>
    <row r="3" spans="1:10">
      <c r="A3" t="s">
        <v>10</v>
      </c>
      <c r="B3" t="s">
        <v>11</v>
      </c>
      <c r="E3" t="s">
        <v>31</v>
      </c>
      <c r="F3" t="s">
        <v>11</v>
      </c>
      <c r="I3" t="s">
        <v>30</v>
      </c>
      <c r="J3" t="s">
        <v>11</v>
      </c>
    </row>
    <row r="4" spans="1:10">
      <c r="A4" t="s">
        <v>13</v>
      </c>
      <c r="B4">
        <f>COUNTIF('Meeting Log'!B3:B100,A4)</f>
        <v>3</v>
      </c>
      <c r="E4" t="s">
        <v>39</v>
      </c>
      <c r="F4">
        <f>COUNTIF('Meeting Log'!J3:J100,E4)</f>
        <v>5</v>
      </c>
      <c r="I4" t="s">
        <v>56</v>
      </c>
      <c r="J4">
        <f>COUNTIF('Meeting Log'!I3:I100,I4)</f>
        <v>4</v>
      </c>
    </row>
    <row r="5" spans="1:10">
      <c r="A5" t="s">
        <v>14</v>
      </c>
      <c r="B5">
        <f>COUNTIF('Meeting Log'!B3:B100,A5)</f>
        <v>2</v>
      </c>
      <c r="E5" t="s">
        <v>4</v>
      </c>
      <c r="F5">
        <f>COUNTIF('Meeting Log'!J3:J100,E5)</f>
        <v>6</v>
      </c>
      <c r="I5" t="s">
        <v>38</v>
      </c>
      <c r="J5">
        <f>COUNTIF('Meeting Log'!I3:I100,I5)</f>
        <v>9</v>
      </c>
    </row>
    <row r="6" spans="1:10">
      <c r="A6" t="s">
        <v>15</v>
      </c>
      <c r="B6">
        <f>COUNTIF('Meeting Log'!B3:B100,A6)</f>
        <v>3</v>
      </c>
      <c r="E6" t="s">
        <v>5</v>
      </c>
      <c r="F6">
        <f>COUNTIF('Meeting Log'!J3:J100,E6)</f>
        <v>10</v>
      </c>
      <c r="I6" t="s">
        <v>46</v>
      </c>
      <c r="J6">
        <f>COUNTIF('Meeting Log'!I3:I100,I6)</f>
        <v>12</v>
      </c>
    </row>
    <row r="7" spans="1:6">
      <c r="A7" t="s">
        <v>16</v>
      </c>
      <c r="B7">
        <f>COUNTIF('Meeting Log'!B3:B100,A7)</f>
        <v>3</v>
      </c>
      <c r="E7" t="s">
        <v>50</v>
      </c>
      <c r="F7">
        <f>COUNTIF('Meeting Log'!J3:J100,E7)</f>
        <v>4</v>
      </c>
    </row>
    <row r="8" spans="1:2">
      <c r="A8" t="s">
        <v>17</v>
      </c>
      <c r="B8">
        <f>COUNTIF('Meeting Log'!B3:B100,A8)</f>
        <v>3</v>
      </c>
    </row>
    <row r="9" spans="1:2">
      <c r="A9" t="s">
        <v>18</v>
      </c>
      <c r="B9">
        <f>COUNTIF('Meeting Log'!B3:B100,A9)</f>
        <v>3</v>
      </c>
    </row>
    <row r="10" spans="1:2">
      <c r="A10" t="s">
        <v>19</v>
      </c>
      <c r="B10">
        <f>COUNTIF('Meeting Log'!B3:B100,A10)</f>
        <v>4</v>
      </c>
    </row>
    <row r="11" spans="1:2">
      <c r="A11" t="s">
        <v>20</v>
      </c>
      <c r="B11">
        <f>COUNTIF('Meeting Log'!B3:B100,A11)</f>
        <v>4</v>
      </c>
    </row>
  </sheetData>
  <mergeCells count="1">
    <mergeCell ref="A1:N1"/>
  </mergeCells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404040"/>
  </sheetPr>
  <dimension ref="A1:F20"/>
  <sheetViews>
    <sheetView workbookViewId="0">
      <selection activeCell="A1" sqref="A1:F1"/>
    </sheetView>
  </sheetViews>
  <sheetFormatPr defaultColWidth="9" defaultRowHeight="14.4" outlineLevelCol="5"/>
  <cols>
    <col min="1" max="1" width="24" customWidth="1"/>
    <col min="2" max="2" width="70" customWidth="1"/>
  </cols>
  <sheetData>
    <row r="1" ht="20.4" spans="1:1">
      <c r="A1" s="1" t="s">
        <v>330</v>
      </c>
    </row>
    <row r="3" ht="15.6" spans="1:1">
      <c r="A3" s="2" t="s">
        <v>331</v>
      </c>
    </row>
    <row r="4" spans="1:2">
      <c r="A4" s="3" t="s">
        <v>332</v>
      </c>
      <c r="B4" s="3" t="s">
        <v>173</v>
      </c>
    </row>
    <row r="5" ht="30" customHeight="1" spans="1:2">
      <c r="A5" s="4" t="s">
        <v>333</v>
      </c>
      <c r="B5" s="5" t="s">
        <v>334</v>
      </c>
    </row>
    <row r="6" ht="30" customHeight="1" spans="1:2">
      <c r="A6" s="4" t="s">
        <v>335</v>
      </c>
      <c r="B6" s="5" t="s">
        <v>336</v>
      </c>
    </row>
    <row r="7" ht="30" customHeight="1" spans="1:2">
      <c r="A7" s="4" t="s">
        <v>337</v>
      </c>
      <c r="B7" s="5" t="s">
        <v>338</v>
      </c>
    </row>
    <row r="8" ht="30" customHeight="1" spans="1:2">
      <c r="A8" s="4" t="s">
        <v>339</v>
      </c>
      <c r="B8" s="5" t="s">
        <v>340</v>
      </c>
    </row>
    <row r="9" ht="30" customHeight="1" spans="1:2">
      <c r="A9" s="4" t="s">
        <v>341</v>
      </c>
      <c r="B9" s="5" t="s">
        <v>342</v>
      </c>
    </row>
    <row r="10" ht="30" customHeight="1" spans="1:2">
      <c r="A10" s="4" t="s">
        <v>343</v>
      </c>
      <c r="B10" s="5" t="s">
        <v>344</v>
      </c>
    </row>
    <row r="11" ht="30" customHeight="1" spans="1:2">
      <c r="A11" s="4" t="s">
        <v>345</v>
      </c>
      <c r="B11" s="5" t="s">
        <v>346</v>
      </c>
    </row>
    <row r="12" ht="30" customHeight="1" spans="1:2">
      <c r="A12" s="4" t="s">
        <v>347</v>
      </c>
      <c r="B12" s="5" t="s">
        <v>348</v>
      </c>
    </row>
    <row r="14" ht="15.6" spans="1:1">
      <c r="A14" s="2" t="s">
        <v>349</v>
      </c>
    </row>
    <row r="15" spans="1:1">
      <c r="A15" s="6" t="s">
        <v>350</v>
      </c>
    </row>
    <row r="16" spans="1:1">
      <c r="A16" s="6" t="s">
        <v>351</v>
      </c>
    </row>
    <row r="17" spans="1:1">
      <c r="A17" s="6" t="s">
        <v>352</v>
      </c>
    </row>
    <row r="18" spans="1:1">
      <c r="A18" s="6" t="s">
        <v>353</v>
      </c>
    </row>
    <row r="19" spans="1:1">
      <c r="A19" s="6" t="s">
        <v>354</v>
      </c>
    </row>
    <row r="20" spans="1:1">
      <c r="A20" s="6" t="s">
        <v>355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Dashboard</vt:lpstr>
      <vt:lpstr>Meeting Log</vt:lpstr>
      <vt:lpstr>Agenda Template</vt:lpstr>
      <vt:lpstr>Action Items</vt:lpstr>
      <vt:lpstr>Attendees</vt:lpstr>
      <vt:lpstr>Meeting Minutes</vt:lpstr>
      <vt:lpstr>Reports</vt:lpstr>
      <vt:lpstr>Charts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企业用户_464106794</cp:lastModifiedBy>
  <dcterms:created xsi:type="dcterms:W3CDTF">2026-08-13T15:17:00Z</dcterms:created>
  <dcterms:modified xsi:type="dcterms:W3CDTF">2026-08-19T15:57:07Z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FF6035A7D5204B868B7F092628AA01A4_12</vt:lpwstr>
  </property>
  <property fmtid="{D5CDD505-2E9C-101B-9397-08002B2CF9AE}" pid="3" name="KSOProductBuildVer">
    <vt:lpwstr>2052-12.8.2.19823</vt:lpwstr>
  </property>
</Properties>
</file>