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ashboard" sheetId="1" r:id="rId1"/>
    <sheet name="Weekly Schedule" sheetId="2" r:id="rId2"/>
    <sheet name="Task List" sheetId="3" r:id="rId3"/>
    <sheet name="Goals &amp; Priorities" sheetId="4" r:id="rId4"/>
    <sheet name="Habit Tracker" sheetId="5" r:id="rId5"/>
    <sheet name="Notes &amp; Reflections" sheetId="6" r:id="rId6"/>
    <sheet name="Meal Planner" sheetId="7" r:id="rId7"/>
    <sheet name="Charts" sheetId="8" r:id="rId8"/>
    <sheet name="Instruc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<sst xmlns="http://schemas.openxmlformats.org/spreadsheetml/2006/main" count="663" uniqueCount="297">
  <si>
    <t>Weekly Planner Pro</t>
  </si>
  <si>
    <t>Week of: ___________  |  Week #: ___</t>
  </si>
  <si>
    <t>Total Tasks</t>
  </si>
  <si>
    <t>Completed</t>
  </si>
  <si>
    <t>In Progress</t>
  </si>
  <si>
    <t>Not Started</t>
  </si>
  <si>
    <t>Completion Rate</t>
  </si>
  <si>
    <t>Top Priority</t>
  </si>
  <si>
    <t>Weekly Summary</t>
  </si>
  <si>
    <t>Day</t>
  </si>
  <si>
    <t>Tasks Planned</t>
  </si>
  <si>
    <t>Tasks Done</t>
  </si>
  <si>
    <t>Completion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</si>
  <si>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</si>
  <si>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</si>
  <si>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</si>
  <si>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</si>
  <si>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</si>
  <si>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</si>
  <si>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</si>
  <si>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</si>
  <si>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</si>
  <si>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TOTAL</t>
  </si>
  <si>
    <t>Weekly Schedule</t>
  </si>
  <si>
    <t>Time</t>
  </si>
  <si>
    <t>Activity</t>
  </si>
  <si>
    <t>Category</t>
  </si>
  <si>
    <t>Location</t>
  </si>
  <si>
    <t>Status</t>
  </si>
  <si>
    <t>8:00 AM</t>
  </si>
  <si>
    <t>Mon</t>
  </si>
  <si>
    <t>Morning Exercise</t>
  </si>
  <si>
    <t>Health</t>
  </si>
  <si>
    <t>Gym</t>
  </si>
  <si>
    <t>Done</t>
  </si>
  <si>
    <t>9:00 AM</t>
  </si>
  <si>
    <t>Team Standup Meeting</t>
  </si>
  <si>
    <t>Work</t>
  </si>
  <si>
    <t>Office</t>
  </si>
  <si>
    <t>10:00 AM</t>
  </si>
  <si>
    <t>Project Planning</t>
  </si>
  <si>
    <t>12:00 PM</t>
  </si>
  <si>
    <t>Lunch with Client</t>
  </si>
  <si>
    <t>Restaurant</t>
  </si>
  <si>
    <t>2:00 PM</t>
  </si>
  <si>
    <t>Code Review Session</t>
  </si>
  <si>
    <t>Tue</t>
  </si>
  <si>
    <t>9:30 AM</t>
  </si>
  <si>
    <t>Client Presentation</t>
  </si>
  <si>
    <t>Conference Room</t>
  </si>
  <si>
    <t>11:00 AM</t>
  </si>
  <si>
    <t>Budget Review</t>
  </si>
  <si>
    <t>Finance</t>
  </si>
  <si>
    <t>Team Workshop</t>
  </si>
  <si>
    <t>6:00 PM</t>
  </si>
  <si>
    <t>Yoga Class</t>
  </si>
  <si>
    <t>Studio</t>
  </si>
  <si>
    <t>Wed</t>
  </si>
  <si>
    <t>Sprint Planning</t>
  </si>
  <si>
    <t>Lunch Break</t>
  </si>
  <si>
    <t>Personal</t>
  </si>
  <si>
    <t>Home</t>
  </si>
  <si>
    <t>Design Review</t>
  </si>
  <si>
    <t>5:00 PM</t>
  </si>
  <si>
    <t>Grocery Shopping</t>
  </si>
  <si>
    <t>Supermarket</t>
  </si>
  <si>
    <t>Thu</t>
  </si>
  <si>
    <t>Development Sprint</t>
  </si>
  <si>
    <t>1:00 PM</t>
  </si>
  <si>
    <t>Doctor Appointment</t>
  </si>
  <si>
    <t>Clinic</t>
  </si>
  <si>
    <t>3:00 PM</t>
  </si>
  <si>
    <t>Team Meeting</t>
  </si>
  <si>
    <t>7:00 PM</t>
  </si>
  <si>
    <t>Family Dinner</t>
  </si>
  <si>
    <t>Fri</t>
  </si>
  <si>
    <t>Weekly Report</t>
  </si>
  <si>
    <t>Team Lunch</t>
  </si>
  <si>
    <t>Retrospective</t>
  </si>
  <si>
    <t>Happy Hour</t>
  </si>
  <si>
    <t>Bar</t>
  </si>
  <si>
    <t>Sat</t>
  </si>
  <si>
    <t>Weekend Hike</t>
  </si>
  <si>
    <t>Park</t>
  </si>
  <si>
    <t>House Cleaning</t>
  </si>
  <si>
    <t>Movie Night</t>
  </si>
  <si>
    <t>Sun</t>
  </si>
  <si>
    <t>Meal Prep</t>
  </si>
  <si>
    <t>Weekly Planning</t>
  </si>
  <si>
    <t>Weekly Task List</t>
  </si>
  <si>
    <t>Task</t>
  </si>
  <si>
    <t>Priority</t>
  </si>
  <si>
    <t>Due Time</t>
  </si>
  <si>
    <t>Prepare project proposal</t>
  </si>
  <si>
    <t>High</t>
  </si>
  <si>
    <t>Send to manager</t>
  </si>
  <si>
    <t>Review team reports</t>
  </si>
  <si>
    <t>Schedule dentist appointment</t>
  </si>
  <si>
    <t>Medium</t>
  </si>
  <si>
    <t>Update budget spreadsheet</t>
  </si>
  <si>
    <t>Q2 data</t>
  </si>
  <si>
    <t>Prepare presentation slides</t>
  </si>
  <si>
    <t>Client meeting</t>
  </si>
  <si>
    <t>Buy groceries</t>
  </si>
  <si>
    <t>Low</t>
  </si>
  <si>
    <t>Weekly supplies</t>
  </si>
  <si>
    <t>Complete code review</t>
  </si>
  <si>
    <t>PR #142</t>
  </si>
  <si>
    <t>Write blog post draft</t>
  </si>
  <si>
    <t>4:00 PM</t>
  </si>
  <si>
    <t>Topic: productivity</t>
  </si>
  <si>
    <t>Call insurance company</t>
  </si>
  <si>
    <t>Policy renewal</t>
  </si>
  <si>
    <t>Plan weekend trip</t>
  </si>
  <si>
    <t>Research hotels</t>
  </si>
  <si>
    <t>Prepare weekly report</t>
  </si>
  <si>
    <t>Due Friday</t>
  </si>
  <si>
    <t>Clean apartment</t>
  </si>
  <si>
    <t>Submit expense report</t>
  </si>
  <si>
    <t>Last month</t>
  </si>
  <si>
    <t>Team retrospective notes</t>
  </si>
  <si>
    <t>Reply to emails</t>
  </si>
  <si>
    <t>Clear inbox</t>
  </si>
  <si>
    <t>Laundry</t>
  </si>
  <si>
    <t>Read book chapter</t>
  </si>
  <si>
    <t>8:00 PM</t>
  </si>
  <si>
    <t>Atomic Habits</t>
  </si>
  <si>
    <t>Meal prep for next week</t>
  </si>
  <si>
    <t>Review weekly goals</t>
  </si>
  <si>
    <t>Plan next week</t>
  </si>
  <si>
    <t>Organize desk</t>
  </si>
  <si>
    <t>Weekly Goals &amp; Priorities</t>
  </si>
  <si>
    <t>Top 3 Priorities This Week</t>
  </si>
  <si>
    <t>Goal</t>
  </si>
  <si>
    <t>Target Day</t>
  </si>
  <si>
    <t>Progress</t>
  </si>
  <si>
    <t>Complete project proposal</t>
  </si>
  <si>
    <t>Submitted to manager</t>
  </si>
  <si>
    <t>Prepare client presentation</t>
  </si>
  <si>
    <t>Client approved</t>
  </si>
  <si>
    <t>Submit weekly report</t>
  </si>
  <si>
    <t>Due by EOD</t>
  </si>
  <si>
    <t>Long-term Goals Progress</t>
  </si>
  <si>
    <t>Target Date</t>
  </si>
  <si>
    <t>Next Steps</t>
  </si>
  <si>
    <t>Get promoted to Senior</t>
  </si>
  <si>
    <t>Career</t>
  </si>
  <si>
    <t>Dec 2024</t>
  </si>
  <si>
    <t>Lead 2 more projects</t>
  </si>
  <si>
    <t>Save $10,000 emergency fund</t>
  </si>
  <si>
    <t>Jun 2024</t>
  </si>
  <si>
    <t>Save $500/month</t>
  </si>
  <si>
    <t>Run a half marathon</t>
  </si>
  <si>
    <t>Oct 2024</t>
  </si>
  <si>
    <t>Increase mileage</t>
  </si>
  <si>
    <t>Learn Spanish basics</t>
  </si>
  <si>
    <t>Education</t>
  </si>
  <si>
    <t>Practice 30min/day</t>
  </si>
  <si>
    <t>Read 24 books this year</t>
  </si>
  <si>
    <t>8 books completed</t>
  </si>
  <si>
    <t>Weekly Habit Tracker</t>
  </si>
  <si>
    <t>Habit</t>
  </si>
  <si>
    <t>Exercise 30 min</t>
  </si>
  <si>
    <t>Y</t>
  </si>
  <si>
    <t>Read 20 pages</t>
  </si>
  <si>
    <t>Meditate 10 min</t>
  </si>
  <si>
    <t>Drink 8 glasses water</t>
  </si>
  <si>
    <t>No social media before noon</t>
  </si>
  <si>
    <t>Sleep by 11 PM</t>
  </si>
  <si>
    <t>Journal</t>
  </si>
  <si>
    <t>No junk food</t>
  </si>
  <si>
    <t>Practice gratitude</t>
  </si>
  <si>
    <t>Stretch/mobility</t>
  </si>
  <si>
    <t>Average</t>
  </si>
  <si>
    <t>Weekly Notes &amp; Reflections</t>
  </si>
  <si>
    <t>This Week's Wins</t>
  </si>
  <si>
    <t>1. Completed project proposal ahead of schedule</t>
  </si>
  <si>
    <t>2. Client presentation went very well</t>
  </si>
  <si>
    <t>3. Maintained exercise routine all week</t>
  </si>
  <si>
    <t>4. Read 3 chapters of new book</t>
  </si>
  <si>
    <t>Challenges Faced</t>
  </si>
  <si>
    <t>1. Struggled with time management on Wednesday</t>
  </si>
  <si>
    <t>2. Missed meditation on Thursday due to late meeting</t>
  </si>
  <si>
    <t>3. Ate junk food twice this week</t>
  </si>
  <si>
    <t>Lessons Learned</t>
  </si>
  <si>
    <t>1. Need to block focus time in calendar to avoid interruptions</t>
  </si>
  <si>
    <t>2. Morning exercise gives me more energy throughout the day</t>
  </si>
  <si>
    <t>3. Prep meals on Sunday to avoid junk food during the week</t>
  </si>
  <si>
    <t>Next Week's Focus Areas</t>
  </si>
  <si>
    <t>1. Improve morning routine consistency</t>
  </si>
  <si>
    <t>2. Complete weekly report by Thursday</t>
  </si>
  <si>
    <t>3. Start planning weekend trip</t>
  </si>
  <si>
    <t>4. Practice Spanish for 30 min daily</t>
  </si>
  <si>
    <t>Weekly Meal Planner</t>
  </si>
  <si>
    <t>Meal</t>
  </si>
  <si>
    <t>Breakfast</t>
  </si>
  <si>
    <t>Oatmeal &amp; Fruit</t>
  </si>
  <si>
    <t>Scrambled Eggs</t>
  </si>
  <si>
    <t>Smoothie Bowl</t>
  </si>
  <si>
    <t>Avocado Toast</t>
  </si>
  <si>
    <t>Pancakes</t>
  </si>
  <si>
    <t>French Toast</t>
  </si>
  <si>
    <t>Yogurt Parfait</t>
  </si>
  <si>
    <t>Lunch</t>
  </si>
  <si>
    <t>Grilled Chicken Salad</t>
  </si>
  <si>
    <t>Turkey Sandwich</t>
  </si>
  <si>
    <t>Quinoa Bowl</t>
  </si>
  <si>
    <t>Pasta Salad</t>
  </si>
  <si>
    <t>Sushi</t>
  </si>
  <si>
    <t>Leftovers</t>
  </si>
  <si>
    <t>Veggie Wrap</t>
  </si>
  <si>
    <t>Dinner</t>
  </si>
  <si>
    <t>Salmon &amp; Veggies</t>
  </si>
  <si>
    <t>Stir Fry</t>
  </si>
  <si>
    <t>Grilled Steak</t>
  </si>
  <si>
    <t>Chicken Curry</t>
  </si>
  <si>
    <t>Pizza Night</t>
  </si>
  <si>
    <t>BBQ Burgers</t>
  </si>
  <si>
    <t>Roast Chicken</t>
  </si>
  <si>
    <t>Snacks</t>
  </si>
  <si>
    <t>Almonds &amp; Apple</t>
  </si>
  <si>
    <t>Hummus &amp; Carrots</t>
  </si>
  <si>
    <t>Greek Yogurt</t>
  </si>
  <si>
    <t>Trail Mix</t>
  </si>
  <si>
    <t>Fruit Salad</t>
  </si>
  <si>
    <t>Popcorn</t>
  </si>
  <si>
    <t>Cheese &amp; Crackers</t>
  </si>
  <si>
    <t>Grocery List</t>
  </si>
  <si>
    <t>Item</t>
  </si>
  <si>
    <t>Qty</t>
  </si>
  <si>
    <t>Store</t>
  </si>
  <si>
    <t>Chicken breast</t>
  </si>
  <si>
    <t>Meat</t>
  </si>
  <si>
    <t>2 lbs</t>
  </si>
  <si>
    <t>Costco</t>
  </si>
  <si>
    <t>Salmon fillets</t>
  </si>
  <si>
    <t>1 lb</t>
  </si>
  <si>
    <t>Whole Foods</t>
  </si>
  <si>
    <t>Mixed greens</t>
  </si>
  <si>
    <t>Produce</t>
  </si>
  <si>
    <t>2 bags</t>
  </si>
  <si>
    <t>Trader Joe's</t>
  </si>
  <si>
    <t>Avocados</t>
  </si>
  <si>
    <t>4</t>
  </si>
  <si>
    <t>Greek yogurt</t>
  </si>
  <si>
    <t>Dairy</t>
  </si>
  <si>
    <t>32 oz</t>
  </si>
  <si>
    <t>Oatmeal</t>
  </si>
  <si>
    <t>Grains</t>
  </si>
  <si>
    <t>1 box</t>
  </si>
  <si>
    <t>Quinoa</t>
  </si>
  <si>
    <t>1 bag</t>
  </si>
  <si>
    <t>Almonds</t>
  </si>
  <si>
    <t>Eggs</t>
  </si>
  <si>
    <t>2 dozen</t>
  </si>
  <si>
    <t>Fruits (assorted)</t>
  </si>
  <si>
    <t>Weekly</t>
  </si>
  <si>
    <t>Weekly Analytics</t>
  </si>
  <si>
    <t>Task Status Distribution</t>
  </si>
  <si>
    <t>Priority Distribution</t>
  </si>
  <si>
    <t>Count</t>
  </si>
  <si>
    <t>Cancelled</t>
  </si>
  <si>
    <t>Habit Completion Rates</t>
  </si>
  <si>
    <t>Rate</t>
  </si>
  <si>
    <t>Exercise</t>
  </si>
  <si>
    <t>Read</t>
  </si>
  <si>
    <t>Meditate</t>
  </si>
  <si>
    <t>Water</t>
  </si>
  <si>
    <t>No Social</t>
  </si>
  <si>
    <t>Sleep Early</t>
  </si>
  <si>
    <t>No Junk Food</t>
  </si>
  <si>
    <t>Gratitude</t>
  </si>
  <si>
    <t>Stretch</t>
  </si>
  <si>
    <t>How to Use Weekly Planner Pro</t>
  </si>
  <si>
    <t>Step 1: Set Your Week</t>
  </si>
  <si>
    <t>Enter the week start date and week number on the Dashboard sheet.</t>
  </si>
  <si>
    <t>Step 2: Plan Your Schedule</t>
  </si>
  <si>
    <t>Use the Weekly Schedule sheet to block time for activities, meetings, and appointments.</t>
  </si>
  <si>
    <t>Step 3: List Your Tasks</t>
  </si>
  <si>
    <t>Add all tasks for the week in the Task List sheet. Set priority (High/Medium/Low) and category.</t>
  </si>
  <si>
    <t>Step 4: Set Goals &amp; Priorities</t>
  </si>
  <si>
    <t>Define your top 3 priorities and track long-term goal progress in Goals &amp; Priorities.</t>
  </si>
  <si>
    <t>Step 5: Track Habits</t>
  </si>
  <si>
    <t>Use the Habit Tracker to build consistency. Mark Y for each day you complete a habit.</t>
  </si>
  <si>
    <t>Step 6: Plan Meals</t>
  </si>
  <si>
    <t>Plan your weekly meals and create a grocery list in the Meal Planner sheet.</t>
  </si>
  <si>
    <t>Step 7: Reflect</t>
  </si>
  <si>
    <t>At the end of the week, record your wins, challenges, and lessons in Notes &amp; Reflections.</t>
  </si>
  <si>
    <t>Step 8: Review Charts</t>
  </si>
  <si>
    <t>Check the Charts sheet for visual analytics on task completion and habit progress.</t>
  </si>
  <si>
    <t>Pro Tips</t>
  </si>
  <si>
    <t xml:space="preserve">  1. Review your planner every Sunday evening to plan the week ahead</t>
  </si>
  <si>
    <t xml:space="preserve">  2. Use color coding consistently - High priority = Red, Medium = Orange, Low = Green</t>
  </si>
  <si>
    <t xml:space="preserve">  3. Don't over-schedule - leave buffer time between tasks</t>
  </si>
  <si>
    <t xml:space="preserve">  4. Track habits daily, not weekly - consistency is key</t>
  </si>
  <si>
    <t xml:space="preserve">  5. Reflect honestly on challenges - they reveal opportunities for growth</t>
  </si>
  <si>
    <t xml:space="preserve">  6. Use the meal planner to save time and money on food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</si>
</sst>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rgb="FF2B579A"/>
      <name val="Calibri"/>
      <charset val="134"/>
    </font>
    <font>
      <b/>
      <sz val="12"/>
      <color rgb="FF4472C4"/>
      <name val="Calibri"/>
      <charset val="134"/>
    </font>
    <font>
      <sz val="11"/>
      <color rgb="FF404040"/>
      <name val="Calibri"/>
      <charset val="134"/>
    </font>
    <font>
      <b/>
      <sz val="14"/>
      <color rgb="FF2B579A"/>
      <name val="Calibri"/>
      <charset val="134"/>
    </font>
    <font>
      <b/>
      <sz val="11"/>
      <color rgb="FFFFFFFF"/>
      <name val="Calibri"/>
      <charset val="134"/>
    </font>
    <font>
      <b/>
      <sz val="11"/>
      <name val="宋体"/>
      <charset val="134"/>
      <scheme val="minor"/>
    </font>
    <font>
      <b/>
      <sz val="18"/>
      <color rgb="FF2B579A"/>
      <name val="Calibri"/>
      <charset val="134"/>
    </font>
    <font>
      <sz val="10"/>
      <color rgb="FF404040"/>
      <name val="Calibri"/>
      <charset val="134"/>
    </font>
    <font>
      <b/>
      <sz val="20"/>
      <color rgb="FF2B579A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6E4F0"/>
        <bgColor rgb="FFD6E4F0"/>
      </patternFill>
    </fill>
    <fill>
      <patternFill patternType="solid">
        <fgColor rgb="FFE2EFDA"/>
        <bgColor rgb="FFE2EFDA"/>
      </patternFill>
    </fill>
    <fill>
      <patternFill patternType="solid">
        <fgColor rgb="FFFFC7CE"/>
        <bgColor rgb="FFFFC7CE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3" borderId="0" xfId="0" applyFont="1" applyFill="1"/>
    <xf numFmtId="0" fontId="6" fillId="0" borderId="0" xfId="0" applyFont="1"/>
    <xf numFmtId="9" fontId="3" fillId="0" borderId="1" xfId="0" applyNumberFormat="1" applyFont="1" applyBorder="1" applyAlignment="1">
      <alignment horizontal="left" vertical="center" wrapText="1"/>
    </xf>
    <xf numFmtId="9" fontId="3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fgColor rgb="FFE2EFDA"/>
          <bgColor rgb="FFE2EFDA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Task Status Distribution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Charts!$B$4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3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strRef>
              <c:f>Charts!$A$5:$A$8</c:f>
              <c:strCache>
                <c:ptCount val="4"/>
                <c:pt idx="0">
                  <c:v>Done</c:v>
                </c:pt>
                <c:pt idx="1">
                  <c:v>In Progress</c:v>
                </c:pt>
                <c:pt idx="2">
                  <c:v>Not Started</c:v>
                </c:pt>
                <c:pt idx="3">
                  <c:v>Cancelled</c:v>
                </c:pt>
              </c:strCache>
            </c:strRef>
          </c:cat>
          <c:val>
            <c:numRef>
              <c:f>Charts!$B$5:$B$8</c:f>
              <c:numCache>
                <c:formatCode>General</c:formatCode>
                <c:ptCount val="4"/>
                <c:pt idx="0">
                  <c:v>8</c:v>
                </c:pt>
                <c:pt idx="1">
                  <c:v>3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70ca87bb-bbca-4c0c-90d2-7c681b22a49e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Tasks by Priority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Charts!$H$4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Charts!$G$5:$G$7</c:f>
              <c:strCache>
                <c:ptCount val="3"/>
                <c:pt idx="0">
                  <c:v>High</c:v>
                </c:pt>
                <c:pt idx="1">
                  <c:v>Medium</c:v>
                </c:pt>
                <c:pt idx="2">
                  <c:v>Low</c:v>
                </c:pt>
              </c:strCache>
            </c:strRef>
          </c:cat>
          <c:val>
            <c:numRef>
              <c:f>Charts!$H$5:$H$7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Count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75a7f809-aba8-41a0-92b2-a161efedf5be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Habit Completion Rates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Charts!$B$13</c:f>
              <c:strCache>
                <c:ptCount val="1"/>
                <c:pt idx="0">
                  <c:v>Rate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Charts!$A$14:$A$23</c:f>
              <c:strCache>
                <c:ptCount val="10"/>
                <c:pt idx="0">
                  <c:v>Exercise</c:v>
                </c:pt>
                <c:pt idx="1">
                  <c:v>Read</c:v>
                </c:pt>
                <c:pt idx="2">
                  <c:v>Meditate</c:v>
                </c:pt>
                <c:pt idx="3">
                  <c:v>Water</c:v>
                </c:pt>
                <c:pt idx="4">
                  <c:v>No Social</c:v>
                </c:pt>
                <c:pt idx="5">
                  <c:v>Sleep Early</c:v>
                </c:pt>
                <c:pt idx="6">
                  <c:v>Journal</c:v>
                </c:pt>
                <c:pt idx="7">
                  <c:v>No Junk Food</c:v>
                </c:pt>
                <c:pt idx="8">
                  <c:v>Gratitude</c:v>
                </c:pt>
                <c:pt idx="9">
                  <c:v>Stretch</c:v>
                </c:pt>
              </c:strCache>
            </c:strRef>
          </c:cat>
          <c:val>
            <c:numRef>
              <c:f>Charts!$B$14:$B$23</c:f>
              <c:numCache>
                <c:formatCode>0%</c:formatCode>
                <c:ptCount val="10"/>
                <c:pt idx="0">
                  <c:v>0.43</c:v>
                </c:pt>
                <c:pt idx="1">
                  <c:v>0.43</c:v>
                </c:pt>
                <c:pt idx="2">
                  <c:v>0.71</c:v>
                </c:pt>
                <c:pt idx="3">
                  <c:v>0.86</c:v>
                </c:pt>
                <c:pt idx="4">
                  <c:v>0.43</c:v>
                </c:pt>
                <c:pt idx="5">
                  <c:v>0.71</c:v>
                </c:pt>
                <c:pt idx="6">
                  <c:v>0.71</c:v>
                </c:pt>
                <c:pt idx="7">
                  <c:v>0.57</c:v>
                </c:pt>
                <c:pt idx="8">
                  <c:v>0.86</c:v>
                </c:pt>
                <c:pt idx="9">
                  <c:v>0.43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Completion Rate</a:t>
                </a:r>
              </a:p>
            </c:rich>
          </c:tx>
          <c:layout/>
          <c:overlay val="0"/>
        </c:title>
        <c:numFmt formatCode="0%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ffdc624-097d-48d3-9839-43fcf0cc490f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2</xdr:row>
      <xdr:rowOff>0</xdr:rowOff>
    </xdr:from>
    <xdr:ext cx="5040000" cy="3493320"/>
    <xdr:graphicFrame>
      <xdr:nvGraphicFramePr>
        <xdr:cNvPr id="2" name="Chart 1"/>
        <xdr:cNvGraphicFramePr/>
      </xdr:nvGraphicFramePr>
      <xdr:xfrm>
        <a:off x="1851660" y="411480"/>
        <a:ext cx="5039995" cy="3493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17</xdr:row>
      <xdr:rowOff>0</xdr:rowOff>
    </xdr:from>
    <xdr:ext cx="5040000" cy="3462840"/>
    <xdr:graphicFrame>
      <xdr:nvGraphicFramePr>
        <xdr:cNvPr id="3" name="Chart 2"/>
        <xdr:cNvGraphicFramePr/>
      </xdr:nvGraphicFramePr>
      <xdr:xfrm>
        <a:off x="1851660" y="3185160"/>
        <a:ext cx="5039995" cy="3462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32</xdr:row>
      <xdr:rowOff>0</xdr:rowOff>
    </xdr:from>
    <xdr:ext cx="6480000" cy="4152360"/>
    <xdr:graphicFrame>
      <xdr:nvGraphicFramePr>
        <xdr:cNvPr id="4" name="Chart 3"/>
        <xdr:cNvGraphicFramePr/>
      </xdr:nvGraphicFramePr>
      <xdr:xfrm>
        <a:off x="1851660" y="592836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H16"/>
  <sheetViews>
    <sheetView tabSelected="1" workbookViewId="0">
      <selection activeCell="I23" sqref="I23"/>
    </sheetView>
  </sheetViews>
  <sheetFormatPr defaultColWidth="9" defaultRowHeight="14.4" outlineLevelCol="7"/>
  <cols>
    <col min="1" max="5" width="18" customWidth="1"/>
  </cols>
  <sheetData>
    <row r="1" ht="23.4" spans="1:1">
      <c r="A1" s="16" t="s">
        <v>0</v>
      </c>
    </row>
    <row r="2" ht="15.6" spans="1:1">
      <c r="A2" s="17" t="s">
        <v>1</v>
      </c>
    </row>
    <row r="4" ht="27.6" spans="1:6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</row>
    <row r="5" ht="25.8" spans="1:6">
      <c r="A5" s="19">
        <f>COUNTA('Task List'!A3:A100)</f>
        <v>20</v>
      </c>
      <c r="B5" s="19">
        <f>COUNTIF('Task List'!D3:D100,"Done")</f>
        <v>6</v>
      </c>
      <c r="C5" s="19">
        <f>COUNTIF('Task List'!D3:D100,"In Progress")</f>
        <v>3</v>
      </c>
      <c r="D5" s="19">
        <f>COUNTIF('Task List'!D3:D100,"Not Started")</f>
        <v>11</v>
      </c>
      <c r="E5" s="20">
        <f>IFERROR(B4/B3,0)</f>
        <v>0</v>
      </c>
      <c r="F5" s="19" t="str">
        <f>IFERROR(INDEX('Task List'!A3:A100,MATCH("High",'Task List'!C3:C100,0)),"-")</f>
        <v>Prepare project proposal</v>
      </c>
    </row>
    <row r="7" ht="15.6" spans="1:1">
      <c r="A7" s="2" t="s">
        <v>8</v>
      </c>
    </row>
    <row r="8" spans="1:5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</row>
    <row r="9" spans="1:5">
      <c r="A9" s="7" t="s">
        <v>14</v>
      </c>
      <c r="B9" s="7">
        <f>COUNTIF('Weekly Schedule'!B3:B20,"Mon")</f>
        <v>5</v>
      </c>
      <c r="C9" s="7">
        <f>COUNTIFS('Weekly Schedule'!B3:B20,"Mon",'Weekly Schedule'!F3:F20,"Done")</f>
        <v>5</v>
      </c>
      <c r="D9" s="14">
        <f t="shared" ref="D9:D16" si="0">IFERROR(C9/B9,0)</f>
        <v>1</v>
      </c>
      <c r="E9" s="7" t="s">
        <v>15</v>
      </c>
    </row>
    <row r="10" spans="1:5">
      <c r="A10" s="8" t="s">
        <v>16</v>
      </c>
      <c r="B10" s="8">
        <f>COUNTIF('Weekly Schedule'!B3:B20,"Tue")</f>
        <v>5</v>
      </c>
      <c r="C10" s="8">
        <f>COUNTIFS('Weekly Schedule'!B3:B20,"Tue",'Weekly Schedule'!F3:F20,"Done")</f>
        <v>5</v>
      </c>
      <c r="D10" s="15">
        <f t="shared" si="0"/>
        <v>1</v>
      </c>
      <c r="E10" s="8" t="s">
        <v>15</v>
      </c>
    </row>
    <row r="11" spans="1:5">
      <c r="A11" s="7" t="s">
        <v>17</v>
      </c>
      <c r="B11" s="7">
        <f>COUNTIF('Weekly Schedule'!B3:B20,"Wed")</f>
        <v>5</v>
      </c>
      <c r="C11" s="7">
        <f>COUNTIFS('Weekly Schedule'!B3:B20,"Wed",'Weekly Schedule'!F3:F20,"Done")</f>
        <v>3</v>
      </c>
      <c r="D11" s="14">
        <f t="shared" si="0"/>
        <v>0.6</v>
      </c>
      <c r="E11" s="7" t="s">
        <v>15</v>
      </c>
    </row>
    <row r="12" spans="1:5">
      <c r="A12" s="8" t="s">
        <v>18</v>
      </c>
      <c r="B12" s="8">
        <f>COUNTIF('Weekly Schedule'!B3:B20,"Thu")</f>
        <v>3</v>
      </c>
      <c r="C12" s="8">
        <f>COUNTIFS('Weekly Schedule'!B3:B20,"Thu",'Weekly Schedule'!F3:F20,"Done")</f>
        <v>0</v>
      </c>
      <c r="D12" s="15">
        <f t="shared" si="0"/>
        <v>0</v>
      </c>
      <c r="E12" s="8" t="s">
        <v>15</v>
      </c>
    </row>
    <row r="13" spans="1:5">
      <c r="A13" s="7" t="s">
        <v>19</v>
      </c>
      <c r="B13" s="7">
        <f>COUNTIF('Weekly Schedule'!B3:B20,"Fri")</f>
        <v>0</v>
      </c>
      <c r="C13" s="7">
        <f>COUNTIFS('Weekly Schedule'!B3:B20,"Fri",'Weekly Schedule'!F3:F20,"Done")</f>
        <v>0</v>
      </c>
      <c r="D13" s="14">
        <f t="shared" si="0"/>
        <v>0</v>
      </c>
      <c r="E13" s="7" t="s">
        <v>15</v>
      </c>
    </row>
    <row r="14" spans="1:5">
      <c r="A14" s="8" t="s">
        <v>20</v>
      </c>
      <c r="B14" s="8">
        <f>COUNTIF('Weekly Schedule'!B3:B20,"Sat")</f>
        <v>0</v>
      </c>
      <c r="C14" s="8">
        <f>COUNTIFS('Weekly Schedule'!B3:B20,"Sat",'Weekly Schedule'!F3:F20,"Done")</f>
        <v>0</v>
      </c>
      <c r="D14" s="15">
        <f t="shared" si="0"/>
        <v>0</v>
      </c>
      <c r="E14" s="8" t="s">
        <v>15</v>
      </c>
    </row>
    <row r="15" spans="1:5">
      <c r="A15" s="7" t="s">
        <v>21</v>
      </c>
      <c r="B15" s="7">
        <f>COUNTIF('Weekly Schedule'!B3:B20,"Sun")</f>
        <v>0</v>
      </c>
      <c r="C15" s="7">
        <f>COUNTIFS('Weekly Schedule'!B3:B20,"Sun",'Weekly Schedule'!F3:F20,"Done")</f>
        <v>0</v>
      </c>
      <c r="D15" s="14">
        <f t="shared" si="0"/>
        <v>0</v>
      </c>
      <c r="E15" s="7" t="s">
        <v>15</v>
      </c>
    </row>
    <row r="16" spans="1:4">
      <c r="A16" s="13" t="s">
        <v>22</v>
      </c>
      <c r="B16">
        <f>SUM(B9:B15)</f>
        <v>18</v>
      </c>
      <c r="C16">
        <f>SUM(C9:C15)</f>
        <v>13</v>
      </c>
      <c r="D16" s="6">
        <f t="shared" si="0"/>
        <v>0.722222222222222</v>
      </c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F32"/>
  <sheetViews>
    <sheetView workbookViewId="0">
      <selection activeCell="A1" sqref="A1:F1"/>
    </sheetView>
  </sheetViews>
  <sheetFormatPr defaultColWidth="9" defaultRowHeight="14.4" outlineLevelCol="5"/>
  <cols>
    <col min="1" max="1" width="12" customWidth="1"/>
    <col min="2" max="2" width="10" customWidth="1"/>
    <col min="3" max="3" width="25" customWidth="1"/>
    <col min="4" max="4" width="14" customWidth="1"/>
    <col min="5" max="5" width="18" customWidth="1"/>
    <col min="6" max="6" width="14" customWidth="1"/>
  </cols>
  <sheetData>
    <row r="1" ht="18" spans="1:1">
      <c r="A1" s="4" t="s">
        <v>23</v>
      </c>
    </row>
    <row r="2" spans="1:6">
      <c r="A2" s="5" t="s">
        <v>24</v>
      </c>
      <c r="B2" s="5" t="s">
        <v>9</v>
      </c>
      <c r="C2" s="5" t="s">
        <v>25</v>
      </c>
      <c r="D2" s="5" t="s">
        <v>26</v>
      </c>
      <c r="E2" s="5" t="s">
        <v>27</v>
      </c>
      <c r="F2" s="5" t="s">
        <v>28</v>
      </c>
    </row>
    <row r="3" spans="1:6">
      <c r="A3" s="7" t="s">
        <v>29</v>
      </c>
      <c r="B3" s="7" t="s">
        <v>30</v>
      </c>
      <c r="C3" s="7" t="s">
        <v>31</v>
      </c>
      <c r="D3" s="7" t="s">
        <v>32</v>
      </c>
      <c r="E3" s="7" t="s">
        <v>33</v>
      </c>
      <c r="F3" s="7" t="s">
        <v>34</v>
      </c>
    </row>
    <row r="4" spans="1:6">
      <c r="A4" s="8" t="s">
        <v>35</v>
      </c>
      <c r="B4" s="8" t="s">
        <v>30</v>
      </c>
      <c r="C4" s="8" t="s">
        <v>36</v>
      </c>
      <c r="D4" s="8" t="s">
        <v>37</v>
      </c>
      <c r="E4" s="8" t="s">
        <v>38</v>
      </c>
      <c r="F4" s="8" t="s">
        <v>34</v>
      </c>
    </row>
    <row r="5" spans="1:6">
      <c r="A5" s="7" t="s">
        <v>39</v>
      </c>
      <c r="B5" s="7" t="s">
        <v>30</v>
      </c>
      <c r="C5" s="7" t="s">
        <v>40</v>
      </c>
      <c r="D5" s="7" t="s">
        <v>37</v>
      </c>
      <c r="E5" s="7" t="s">
        <v>38</v>
      </c>
      <c r="F5" s="7" t="s">
        <v>34</v>
      </c>
    </row>
    <row r="6" spans="1:6">
      <c r="A6" s="8" t="s">
        <v>41</v>
      </c>
      <c r="B6" s="8" t="s">
        <v>30</v>
      </c>
      <c r="C6" s="8" t="s">
        <v>42</v>
      </c>
      <c r="D6" s="8" t="s">
        <v>37</v>
      </c>
      <c r="E6" s="8" t="s">
        <v>43</v>
      </c>
      <c r="F6" s="8" t="s">
        <v>34</v>
      </c>
    </row>
    <row r="7" spans="1:6">
      <c r="A7" s="7" t="s">
        <v>44</v>
      </c>
      <c r="B7" s="7" t="s">
        <v>30</v>
      </c>
      <c r="C7" s="7" t="s">
        <v>45</v>
      </c>
      <c r="D7" s="7" t="s">
        <v>37</v>
      </c>
      <c r="E7" s="7" t="s">
        <v>38</v>
      </c>
      <c r="F7" s="7" t="s">
        <v>34</v>
      </c>
    </row>
    <row r="8" spans="1:6">
      <c r="A8" s="8" t="s">
        <v>29</v>
      </c>
      <c r="B8" s="8" t="s">
        <v>46</v>
      </c>
      <c r="C8" s="8" t="s">
        <v>31</v>
      </c>
      <c r="D8" s="8" t="s">
        <v>32</v>
      </c>
      <c r="E8" s="8" t="s">
        <v>33</v>
      </c>
      <c r="F8" s="8" t="s">
        <v>34</v>
      </c>
    </row>
    <row r="9" spans="1:6">
      <c r="A9" s="7" t="s">
        <v>47</v>
      </c>
      <c r="B9" s="7" t="s">
        <v>46</v>
      </c>
      <c r="C9" s="7" t="s">
        <v>48</v>
      </c>
      <c r="D9" s="7" t="s">
        <v>37</v>
      </c>
      <c r="E9" s="7" t="s">
        <v>49</v>
      </c>
      <c r="F9" s="7" t="s">
        <v>34</v>
      </c>
    </row>
    <row r="10" spans="1:6">
      <c r="A10" s="8" t="s">
        <v>50</v>
      </c>
      <c r="B10" s="8" t="s">
        <v>46</v>
      </c>
      <c r="C10" s="8" t="s">
        <v>51</v>
      </c>
      <c r="D10" s="8" t="s">
        <v>52</v>
      </c>
      <c r="E10" s="8" t="s">
        <v>38</v>
      </c>
      <c r="F10" s="8" t="s">
        <v>34</v>
      </c>
    </row>
    <row r="11" spans="1:6">
      <c r="A11" s="7" t="s">
        <v>44</v>
      </c>
      <c r="B11" s="7" t="s">
        <v>46</v>
      </c>
      <c r="C11" s="7" t="s">
        <v>53</v>
      </c>
      <c r="D11" s="7" t="s">
        <v>37</v>
      </c>
      <c r="E11" s="7" t="s">
        <v>38</v>
      </c>
      <c r="F11" s="7" t="s">
        <v>34</v>
      </c>
    </row>
    <row r="12" spans="1:6">
      <c r="A12" s="8" t="s">
        <v>54</v>
      </c>
      <c r="B12" s="8" t="s">
        <v>46</v>
      </c>
      <c r="C12" s="8" t="s">
        <v>55</v>
      </c>
      <c r="D12" s="8" t="s">
        <v>32</v>
      </c>
      <c r="E12" s="8" t="s">
        <v>56</v>
      </c>
      <c r="F12" s="8" t="s">
        <v>34</v>
      </c>
    </row>
    <row r="13" spans="1:6">
      <c r="A13" s="7" t="s">
        <v>29</v>
      </c>
      <c r="B13" s="7" t="s">
        <v>57</v>
      </c>
      <c r="C13" s="7" t="s">
        <v>31</v>
      </c>
      <c r="D13" s="7" t="s">
        <v>32</v>
      </c>
      <c r="E13" s="7" t="s">
        <v>33</v>
      </c>
      <c r="F13" s="7" t="s">
        <v>34</v>
      </c>
    </row>
    <row r="14" spans="1:6">
      <c r="A14" s="8" t="s">
        <v>35</v>
      </c>
      <c r="B14" s="8" t="s">
        <v>57</v>
      </c>
      <c r="C14" s="8" t="s">
        <v>58</v>
      </c>
      <c r="D14" s="8" t="s">
        <v>37</v>
      </c>
      <c r="E14" s="8" t="s">
        <v>38</v>
      </c>
      <c r="F14" s="8" t="s">
        <v>34</v>
      </c>
    </row>
    <row r="15" spans="1:6">
      <c r="A15" s="7" t="s">
        <v>41</v>
      </c>
      <c r="B15" s="7" t="s">
        <v>57</v>
      </c>
      <c r="C15" s="7" t="s">
        <v>59</v>
      </c>
      <c r="D15" s="7" t="s">
        <v>60</v>
      </c>
      <c r="E15" s="7" t="s">
        <v>61</v>
      </c>
      <c r="F15" s="7" t="s">
        <v>34</v>
      </c>
    </row>
    <row r="16" spans="1:6">
      <c r="A16" s="8" t="s">
        <v>44</v>
      </c>
      <c r="B16" s="8" t="s">
        <v>57</v>
      </c>
      <c r="C16" s="8" t="s">
        <v>62</v>
      </c>
      <c r="D16" s="8" t="s">
        <v>37</v>
      </c>
      <c r="E16" s="8" t="s">
        <v>38</v>
      </c>
      <c r="F16" s="8" t="s">
        <v>4</v>
      </c>
    </row>
    <row r="17" spans="1:6">
      <c r="A17" s="7" t="s">
        <v>63</v>
      </c>
      <c r="B17" s="7" t="s">
        <v>57</v>
      </c>
      <c r="C17" s="7" t="s">
        <v>64</v>
      </c>
      <c r="D17" s="7" t="s">
        <v>60</v>
      </c>
      <c r="E17" s="7" t="s">
        <v>65</v>
      </c>
      <c r="F17" s="7" t="s">
        <v>4</v>
      </c>
    </row>
    <row r="18" spans="1:6">
      <c r="A18" s="8" t="s">
        <v>29</v>
      </c>
      <c r="B18" s="8" t="s">
        <v>66</v>
      </c>
      <c r="C18" s="8" t="s">
        <v>31</v>
      </c>
      <c r="D18" s="8" t="s">
        <v>32</v>
      </c>
      <c r="E18" s="8" t="s">
        <v>33</v>
      </c>
      <c r="F18" s="8" t="s">
        <v>5</v>
      </c>
    </row>
    <row r="19" spans="1:6">
      <c r="A19" s="7" t="s">
        <v>35</v>
      </c>
      <c r="B19" s="7" t="s">
        <v>66</v>
      </c>
      <c r="C19" s="7" t="s">
        <v>67</v>
      </c>
      <c r="D19" s="7" t="s">
        <v>37</v>
      </c>
      <c r="E19" s="7" t="s">
        <v>38</v>
      </c>
      <c r="F19" s="7" t="s">
        <v>5</v>
      </c>
    </row>
    <row r="20" spans="1:6">
      <c r="A20" s="8" t="s">
        <v>68</v>
      </c>
      <c r="B20" s="8" t="s">
        <v>66</v>
      </c>
      <c r="C20" s="8" t="s">
        <v>69</v>
      </c>
      <c r="D20" s="8" t="s">
        <v>32</v>
      </c>
      <c r="E20" s="8" t="s">
        <v>70</v>
      </c>
      <c r="F20" s="8" t="s">
        <v>5</v>
      </c>
    </row>
    <row r="21" spans="1:6">
      <c r="A21" s="7" t="s">
        <v>71</v>
      </c>
      <c r="B21" s="7" t="s">
        <v>66</v>
      </c>
      <c r="C21" s="7" t="s">
        <v>72</v>
      </c>
      <c r="D21" s="7" t="s">
        <v>37</v>
      </c>
      <c r="E21" s="7" t="s">
        <v>38</v>
      </c>
      <c r="F21" s="7" t="s">
        <v>5</v>
      </c>
    </row>
    <row r="22" spans="1:6">
      <c r="A22" s="8" t="s">
        <v>73</v>
      </c>
      <c r="B22" s="8" t="s">
        <v>66</v>
      </c>
      <c r="C22" s="8" t="s">
        <v>74</v>
      </c>
      <c r="D22" s="8" t="s">
        <v>60</v>
      </c>
      <c r="E22" s="8" t="s">
        <v>61</v>
      </c>
      <c r="F22" s="8" t="s">
        <v>5</v>
      </c>
    </row>
    <row r="23" spans="1:6">
      <c r="A23" s="7" t="s">
        <v>29</v>
      </c>
      <c r="B23" s="7" t="s">
        <v>75</v>
      </c>
      <c r="C23" s="7" t="s">
        <v>31</v>
      </c>
      <c r="D23" s="7" t="s">
        <v>32</v>
      </c>
      <c r="E23" s="7" t="s">
        <v>33</v>
      </c>
      <c r="F23" s="7" t="s">
        <v>5</v>
      </c>
    </row>
    <row r="24" spans="1:6">
      <c r="A24" s="8" t="s">
        <v>35</v>
      </c>
      <c r="B24" s="8" t="s">
        <v>75</v>
      </c>
      <c r="C24" s="8" t="s">
        <v>76</v>
      </c>
      <c r="D24" s="8" t="s">
        <v>37</v>
      </c>
      <c r="E24" s="8" t="s">
        <v>38</v>
      </c>
      <c r="F24" s="8" t="s">
        <v>5</v>
      </c>
    </row>
    <row r="25" spans="1:6">
      <c r="A25" s="7" t="s">
        <v>41</v>
      </c>
      <c r="B25" s="7" t="s">
        <v>75</v>
      </c>
      <c r="C25" s="7" t="s">
        <v>77</v>
      </c>
      <c r="D25" s="7" t="s">
        <v>37</v>
      </c>
      <c r="E25" s="7" t="s">
        <v>43</v>
      </c>
      <c r="F25" s="7" t="s">
        <v>5</v>
      </c>
    </row>
    <row r="26" spans="1:6">
      <c r="A26" s="8" t="s">
        <v>44</v>
      </c>
      <c r="B26" s="8" t="s">
        <v>75</v>
      </c>
      <c r="C26" s="8" t="s">
        <v>78</v>
      </c>
      <c r="D26" s="8" t="s">
        <v>37</v>
      </c>
      <c r="E26" s="8" t="s">
        <v>38</v>
      </c>
      <c r="F26" s="8" t="s">
        <v>5</v>
      </c>
    </row>
    <row r="27" spans="1:6">
      <c r="A27" s="7" t="s">
        <v>63</v>
      </c>
      <c r="B27" s="7" t="s">
        <v>75</v>
      </c>
      <c r="C27" s="7" t="s">
        <v>79</v>
      </c>
      <c r="D27" s="7" t="s">
        <v>60</v>
      </c>
      <c r="E27" s="7" t="s">
        <v>80</v>
      </c>
      <c r="F27" s="7" t="s">
        <v>5</v>
      </c>
    </row>
    <row r="28" spans="1:6">
      <c r="A28" s="8" t="s">
        <v>35</v>
      </c>
      <c r="B28" s="8" t="s">
        <v>81</v>
      </c>
      <c r="C28" s="8" t="s">
        <v>82</v>
      </c>
      <c r="D28" s="8" t="s">
        <v>32</v>
      </c>
      <c r="E28" s="8" t="s">
        <v>83</v>
      </c>
      <c r="F28" s="8" t="s">
        <v>5</v>
      </c>
    </row>
    <row r="29" spans="1:6">
      <c r="A29" s="7" t="s">
        <v>44</v>
      </c>
      <c r="B29" s="7" t="s">
        <v>81</v>
      </c>
      <c r="C29" s="7" t="s">
        <v>84</v>
      </c>
      <c r="D29" s="7" t="s">
        <v>60</v>
      </c>
      <c r="E29" s="7" t="s">
        <v>61</v>
      </c>
      <c r="F29" s="7" t="s">
        <v>5</v>
      </c>
    </row>
    <row r="30" spans="1:6">
      <c r="A30" s="8" t="s">
        <v>73</v>
      </c>
      <c r="B30" s="8" t="s">
        <v>81</v>
      </c>
      <c r="C30" s="8" t="s">
        <v>85</v>
      </c>
      <c r="D30" s="8" t="s">
        <v>60</v>
      </c>
      <c r="E30" s="8" t="s">
        <v>61</v>
      </c>
      <c r="F30" s="8" t="s">
        <v>5</v>
      </c>
    </row>
    <row r="31" spans="1:6">
      <c r="A31" s="7" t="s">
        <v>39</v>
      </c>
      <c r="B31" s="7" t="s">
        <v>86</v>
      </c>
      <c r="C31" s="7" t="s">
        <v>87</v>
      </c>
      <c r="D31" s="7" t="s">
        <v>60</v>
      </c>
      <c r="E31" s="7" t="s">
        <v>61</v>
      </c>
      <c r="F31" s="7" t="s">
        <v>5</v>
      </c>
    </row>
    <row r="32" spans="1:6">
      <c r="A32" s="8" t="s">
        <v>44</v>
      </c>
      <c r="B32" s="8" t="s">
        <v>86</v>
      </c>
      <c r="C32" s="8" t="s">
        <v>88</v>
      </c>
      <c r="D32" s="8" t="s">
        <v>60</v>
      </c>
      <c r="E32" s="8" t="s">
        <v>61</v>
      </c>
      <c r="F32" s="8" t="s">
        <v>5</v>
      </c>
    </row>
  </sheetData>
  <mergeCells count="1">
    <mergeCell ref="A1:F1"/>
  </mergeCells>
  <conditionalFormatting sqref="F3:F100">
    <cfRule type="cellIs" dxfId="0" priority="1" operator="equal">
      <formula>"Done"</formula>
    </cfRule>
    <cfRule type="cellIs" dxfId="1" priority="2" operator="equal">
      <formula>"In Progress"</formula>
    </cfRule>
    <cfRule type="cellIs" dxfId="2" priority="3" operator="equal">
      <formula>"Not Started"</formula>
    </cfRule>
  </conditionalFormatting>
  <dataValidations count="2">
    <dataValidation type="list" allowBlank="1" sqref="D3:D100">
      <formula1>"Work,Personal,Health,Finance,Social,Family,Education"</formula1>
    </dataValidation>
    <dataValidation type="list" allowBlank="1" sqref="F3:F100">
      <formula1>"Done,In Progress,Not Started,Cancelled"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G22"/>
  <sheetViews>
    <sheetView workbookViewId="0">
      <selection activeCell="A1" sqref="A1:G1"/>
    </sheetView>
  </sheetViews>
  <sheetFormatPr defaultColWidth="9" defaultRowHeight="14.4" outlineLevelCol="6"/>
  <cols>
    <col min="1" max="1" width="30" customWidth="1"/>
    <col min="2" max="2" width="10" customWidth="1"/>
    <col min="3" max="3" width="12" customWidth="1"/>
    <col min="4" max="5" width="14" customWidth="1"/>
    <col min="6" max="6" width="12" customWidth="1"/>
    <col min="7" max="7" width="25" customWidth="1"/>
  </cols>
  <sheetData>
    <row r="1" ht="18" spans="1:1">
      <c r="A1" s="4" t="s">
        <v>89</v>
      </c>
    </row>
    <row r="2" spans="1:7">
      <c r="A2" s="5" t="s">
        <v>90</v>
      </c>
      <c r="B2" s="5" t="s">
        <v>9</v>
      </c>
      <c r="C2" s="5" t="s">
        <v>91</v>
      </c>
      <c r="D2" s="5" t="s">
        <v>28</v>
      </c>
      <c r="E2" s="5" t="s">
        <v>26</v>
      </c>
      <c r="F2" s="5" t="s">
        <v>92</v>
      </c>
      <c r="G2" s="5" t="s">
        <v>13</v>
      </c>
    </row>
    <row r="3" spans="1:7">
      <c r="A3" s="7" t="s">
        <v>93</v>
      </c>
      <c r="B3" s="7" t="s">
        <v>30</v>
      </c>
      <c r="C3" s="7" t="s">
        <v>94</v>
      </c>
      <c r="D3" s="7" t="s">
        <v>34</v>
      </c>
      <c r="E3" s="7" t="s">
        <v>37</v>
      </c>
      <c r="F3" s="7" t="s">
        <v>39</v>
      </c>
      <c r="G3" s="7" t="s">
        <v>95</v>
      </c>
    </row>
    <row r="4" spans="1:7">
      <c r="A4" s="8" t="s">
        <v>96</v>
      </c>
      <c r="B4" s="8" t="s">
        <v>30</v>
      </c>
      <c r="C4" s="8" t="s">
        <v>94</v>
      </c>
      <c r="D4" s="8" t="s">
        <v>34</v>
      </c>
      <c r="E4" s="8" t="s">
        <v>37</v>
      </c>
      <c r="F4" s="8" t="s">
        <v>44</v>
      </c>
      <c r="G4" s="8" t="s">
        <v>15</v>
      </c>
    </row>
    <row r="5" spans="1:7">
      <c r="A5" s="7" t="s">
        <v>97</v>
      </c>
      <c r="B5" s="7" t="s">
        <v>30</v>
      </c>
      <c r="C5" s="7" t="s">
        <v>98</v>
      </c>
      <c r="D5" s="7" t="s">
        <v>34</v>
      </c>
      <c r="E5" s="7" t="s">
        <v>60</v>
      </c>
      <c r="F5" s="7" t="s">
        <v>63</v>
      </c>
      <c r="G5" s="7" t="s">
        <v>15</v>
      </c>
    </row>
    <row r="6" spans="1:7">
      <c r="A6" s="8" t="s">
        <v>99</v>
      </c>
      <c r="B6" s="8" t="s">
        <v>46</v>
      </c>
      <c r="C6" s="8" t="s">
        <v>94</v>
      </c>
      <c r="D6" s="8" t="s">
        <v>34</v>
      </c>
      <c r="E6" s="8" t="s">
        <v>52</v>
      </c>
      <c r="F6" s="8" t="s">
        <v>50</v>
      </c>
      <c r="G6" s="8" t="s">
        <v>100</v>
      </c>
    </row>
    <row r="7" spans="1:7">
      <c r="A7" s="7" t="s">
        <v>101</v>
      </c>
      <c r="B7" s="7" t="s">
        <v>46</v>
      </c>
      <c r="C7" s="7" t="s">
        <v>94</v>
      </c>
      <c r="D7" s="7" t="s">
        <v>34</v>
      </c>
      <c r="E7" s="7" t="s">
        <v>37</v>
      </c>
      <c r="F7" s="7" t="s">
        <v>71</v>
      </c>
      <c r="G7" s="7" t="s">
        <v>102</v>
      </c>
    </row>
    <row r="8" spans="1:7">
      <c r="A8" s="8" t="s">
        <v>103</v>
      </c>
      <c r="B8" s="8" t="s">
        <v>46</v>
      </c>
      <c r="C8" s="8" t="s">
        <v>104</v>
      </c>
      <c r="D8" s="8" t="s">
        <v>34</v>
      </c>
      <c r="E8" s="8" t="s">
        <v>60</v>
      </c>
      <c r="F8" s="8" t="s">
        <v>54</v>
      </c>
      <c r="G8" s="8" t="s">
        <v>105</v>
      </c>
    </row>
    <row r="9" spans="1:7">
      <c r="A9" s="7" t="s">
        <v>106</v>
      </c>
      <c r="B9" s="7" t="s">
        <v>57</v>
      </c>
      <c r="C9" s="7" t="s">
        <v>94</v>
      </c>
      <c r="D9" s="7" t="s">
        <v>4</v>
      </c>
      <c r="E9" s="7" t="s">
        <v>37</v>
      </c>
      <c r="F9" s="7" t="s">
        <v>41</v>
      </c>
      <c r="G9" s="7" t="s">
        <v>107</v>
      </c>
    </row>
    <row r="10" spans="1:7">
      <c r="A10" s="8" t="s">
        <v>108</v>
      </c>
      <c r="B10" s="8" t="s">
        <v>57</v>
      </c>
      <c r="C10" s="8" t="s">
        <v>98</v>
      </c>
      <c r="D10" s="8" t="s">
        <v>4</v>
      </c>
      <c r="E10" s="8" t="s">
        <v>60</v>
      </c>
      <c r="F10" s="8" t="s">
        <v>109</v>
      </c>
      <c r="G10" s="8" t="s">
        <v>110</v>
      </c>
    </row>
    <row r="11" spans="1:7">
      <c r="A11" s="7" t="s">
        <v>111</v>
      </c>
      <c r="B11" s="7" t="s">
        <v>57</v>
      </c>
      <c r="C11" s="7" t="s">
        <v>98</v>
      </c>
      <c r="D11" s="7" t="s">
        <v>4</v>
      </c>
      <c r="E11" s="7" t="s">
        <v>52</v>
      </c>
      <c r="F11" s="7" t="s">
        <v>63</v>
      </c>
      <c r="G11" s="7" t="s">
        <v>112</v>
      </c>
    </row>
    <row r="12" spans="1:7">
      <c r="A12" s="8" t="s">
        <v>113</v>
      </c>
      <c r="B12" s="8" t="s">
        <v>66</v>
      </c>
      <c r="C12" s="8" t="s">
        <v>104</v>
      </c>
      <c r="D12" s="8" t="s">
        <v>5</v>
      </c>
      <c r="E12" s="8" t="s">
        <v>60</v>
      </c>
      <c r="F12" s="8" t="s">
        <v>44</v>
      </c>
      <c r="G12" s="8" t="s">
        <v>114</v>
      </c>
    </row>
    <row r="13" spans="1:7">
      <c r="A13" s="7" t="s">
        <v>115</v>
      </c>
      <c r="B13" s="7" t="s">
        <v>66</v>
      </c>
      <c r="C13" s="7" t="s">
        <v>94</v>
      </c>
      <c r="D13" s="7" t="s">
        <v>5</v>
      </c>
      <c r="E13" s="7" t="s">
        <v>37</v>
      </c>
      <c r="F13" s="7" t="s">
        <v>109</v>
      </c>
      <c r="G13" s="7" t="s">
        <v>116</v>
      </c>
    </row>
    <row r="14" spans="1:7">
      <c r="A14" s="8" t="s">
        <v>117</v>
      </c>
      <c r="B14" s="8" t="s">
        <v>66</v>
      </c>
      <c r="C14" s="8" t="s">
        <v>98</v>
      </c>
      <c r="D14" s="8" t="s">
        <v>5</v>
      </c>
      <c r="E14" s="8" t="s">
        <v>60</v>
      </c>
      <c r="F14" s="8" t="s">
        <v>73</v>
      </c>
      <c r="G14" s="8" t="s">
        <v>15</v>
      </c>
    </row>
    <row r="15" spans="1:7">
      <c r="A15" s="7" t="s">
        <v>118</v>
      </c>
      <c r="B15" s="7" t="s">
        <v>75</v>
      </c>
      <c r="C15" s="7" t="s">
        <v>94</v>
      </c>
      <c r="D15" s="7" t="s">
        <v>5</v>
      </c>
      <c r="E15" s="7" t="s">
        <v>52</v>
      </c>
      <c r="F15" s="7" t="s">
        <v>39</v>
      </c>
      <c r="G15" s="7" t="s">
        <v>119</v>
      </c>
    </row>
    <row r="16" spans="1:7">
      <c r="A16" s="8" t="s">
        <v>120</v>
      </c>
      <c r="B16" s="8" t="s">
        <v>75</v>
      </c>
      <c r="C16" s="8" t="s">
        <v>98</v>
      </c>
      <c r="D16" s="8" t="s">
        <v>5</v>
      </c>
      <c r="E16" s="8" t="s">
        <v>37</v>
      </c>
      <c r="F16" s="8" t="s">
        <v>71</v>
      </c>
      <c r="G16" s="8" t="s">
        <v>15</v>
      </c>
    </row>
    <row r="17" spans="1:7">
      <c r="A17" s="7" t="s">
        <v>121</v>
      </c>
      <c r="B17" s="7" t="s">
        <v>75</v>
      </c>
      <c r="C17" s="7" t="s">
        <v>104</v>
      </c>
      <c r="D17" s="7" t="s">
        <v>5</v>
      </c>
      <c r="E17" s="7" t="s">
        <v>37</v>
      </c>
      <c r="F17" s="7" t="s">
        <v>63</v>
      </c>
      <c r="G17" s="7" t="s">
        <v>122</v>
      </c>
    </row>
    <row r="18" spans="1:7">
      <c r="A18" s="8" t="s">
        <v>123</v>
      </c>
      <c r="B18" s="8" t="s">
        <v>81</v>
      </c>
      <c r="C18" s="8" t="s">
        <v>104</v>
      </c>
      <c r="D18" s="8" t="s">
        <v>5</v>
      </c>
      <c r="E18" s="8" t="s">
        <v>60</v>
      </c>
      <c r="F18" s="8" t="s">
        <v>39</v>
      </c>
      <c r="G18" s="8" t="s">
        <v>15</v>
      </c>
    </row>
    <row r="19" spans="1:7">
      <c r="A19" s="7" t="s">
        <v>124</v>
      </c>
      <c r="B19" s="7" t="s">
        <v>81</v>
      </c>
      <c r="C19" s="7" t="s">
        <v>104</v>
      </c>
      <c r="D19" s="7" t="s">
        <v>5</v>
      </c>
      <c r="E19" s="7" t="s">
        <v>60</v>
      </c>
      <c r="F19" s="7" t="s">
        <v>125</v>
      </c>
      <c r="G19" s="7" t="s">
        <v>126</v>
      </c>
    </row>
    <row r="20" spans="1:7">
      <c r="A20" s="8" t="s">
        <v>127</v>
      </c>
      <c r="B20" s="8" t="s">
        <v>86</v>
      </c>
      <c r="C20" s="8" t="s">
        <v>98</v>
      </c>
      <c r="D20" s="8" t="s">
        <v>5</v>
      </c>
      <c r="E20" s="8" t="s">
        <v>60</v>
      </c>
      <c r="F20" s="8" t="s">
        <v>39</v>
      </c>
      <c r="G20" s="8" t="s">
        <v>15</v>
      </c>
    </row>
    <row r="21" spans="1:7">
      <c r="A21" s="7" t="s">
        <v>128</v>
      </c>
      <c r="B21" s="7" t="s">
        <v>86</v>
      </c>
      <c r="C21" s="7" t="s">
        <v>94</v>
      </c>
      <c r="D21" s="7" t="s">
        <v>5</v>
      </c>
      <c r="E21" s="7" t="s">
        <v>60</v>
      </c>
      <c r="F21" s="7" t="s">
        <v>71</v>
      </c>
      <c r="G21" s="7" t="s">
        <v>129</v>
      </c>
    </row>
    <row r="22" spans="1:7">
      <c r="A22" s="8" t="s">
        <v>130</v>
      </c>
      <c r="B22" s="8" t="s">
        <v>86</v>
      </c>
      <c r="C22" s="8" t="s">
        <v>104</v>
      </c>
      <c r="D22" s="8" t="s">
        <v>5</v>
      </c>
      <c r="E22" s="8" t="s">
        <v>60</v>
      </c>
      <c r="F22" s="8" t="s">
        <v>109</v>
      </c>
      <c r="G22" s="8" t="s">
        <v>15</v>
      </c>
    </row>
  </sheetData>
  <mergeCells count="1">
    <mergeCell ref="A1:G1"/>
  </mergeCells>
  <conditionalFormatting sqref="C3:C100">
    <cfRule type="cellIs" dxfId="2" priority="1" operator="equal">
      <formula>"High"</formula>
    </cfRule>
    <cfRule type="cellIs" dxfId="1" priority="2" operator="equal">
      <formula>"Medium"</formula>
    </cfRule>
    <cfRule type="cellIs" dxfId="0" priority="3" operator="equal">
      <formula>"Low"</formula>
    </cfRule>
  </conditionalFormatting>
  <conditionalFormatting sqref="D3:D100">
    <cfRule type="cellIs" dxfId="0" priority="4" operator="equal">
      <formula>"Done"</formula>
    </cfRule>
    <cfRule type="cellIs" dxfId="1" priority="5" operator="equal">
      <formula>"In Progress"</formula>
    </cfRule>
  </conditionalFormatting>
  <dataValidations count="3">
    <dataValidation type="list" allowBlank="1" sqref="C3:C100">
      <formula1>"High,Medium,Low"</formula1>
    </dataValidation>
    <dataValidation type="list" allowBlank="1" sqref="D3:D100">
      <formula1>"Done,In Progress,Not Started,Cancelled"</formula1>
    </dataValidation>
    <dataValidation type="list" allowBlank="1" sqref="E3:E100">
      <formula1>"Work,Personal,Health,Finance,Social,Family,Education"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F16"/>
  <sheetViews>
    <sheetView workbookViewId="0">
      <selection activeCell="A1" sqref="A1:F1"/>
    </sheetView>
  </sheetViews>
  <sheetFormatPr defaultColWidth="9" defaultRowHeight="14.4" outlineLevelCol="5"/>
  <cols>
    <col min="1" max="1" width="30" customWidth="1"/>
    <col min="2" max="3" width="14" customWidth="1"/>
    <col min="4" max="4" width="12" customWidth="1"/>
    <col min="5" max="5" width="14" customWidth="1"/>
    <col min="6" max="6" width="25" customWidth="1"/>
  </cols>
  <sheetData>
    <row r="1" ht="18" spans="1:1">
      <c r="A1" s="4" t="s">
        <v>131</v>
      </c>
    </row>
    <row r="3" ht="15.6" spans="1:1">
      <c r="A3" s="2" t="s">
        <v>132</v>
      </c>
    </row>
    <row r="4" spans="1:6">
      <c r="A4" s="5" t="s">
        <v>91</v>
      </c>
      <c r="B4" s="5" t="s">
        <v>133</v>
      </c>
      <c r="C4" s="5" t="s">
        <v>134</v>
      </c>
      <c r="D4" s="5" t="s">
        <v>28</v>
      </c>
      <c r="E4" s="5" t="s">
        <v>135</v>
      </c>
      <c r="F4" s="5" t="s">
        <v>13</v>
      </c>
    </row>
    <row r="5" ht="43.2" spans="1:6">
      <c r="A5" s="7">
        <v>1</v>
      </c>
      <c r="B5" s="7" t="s">
        <v>136</v>
      </c>
      <c r="C5" s="7" t="s">
        <v>14</v>
      </c>
      <c r="D5" s="7" t="s">
        <v>34</v>
      </c>
      <c r="E5" s="7">
        <v>100</v>
      </c>
      <c r="F5" s="7" t="s">
        <v>137</v>
      </c>
    </row>
    <row r="6" ht="28.8" spans="1:6">
      <c r="A6" s="8">
        <v>2</v>
      </c>
      <c r="B6" s="8" t="s">
        <v>138</v>
      </c>
      <c r="C6" s="8" t="s">
        <v>16</v>
      </c>
      <c r="D6" s="8" t="s">
        <v>34</v>
      </c>
      <c r="E6" s="8">
        <v>100</v>
      </c>
      <c r="F6" s="8" t="s">
        <v>139</v>
      </c>
    </row>
    <row r="7" ht="28.8" spans="1:6">
      <c r="A7" s="7">
        <v>3</v>
      </c>
      <c r="B7" s="7" t="s">
        <v>140</v>
      </c>
      <c r="C7" s="7" t="s">
        <v>19</v>
      </c>
      <c r="D7" s="7" t="s">
        <v>5</v>
      </c>
      <c r="E7" s="7">
        <v>0</v>
      </c>
      <c r="F7" s="7" t="s">
        <v>141</v>
      </c>
    </row>
    <row r="10" ht="15.6" spans="1:1">
      <c r="A10" s="2" t="s">
        <v>142</v>
      </c>
    </row>
    <row r="11" spans="1:6">
      <c r="A11" s="5" t="s">
        <v>133</v>
      </c>
      <c r="B11" s="5" t="s">
        <v>26</v>
      </c>
      <c r="C11" s="5" t="s">
        <v>143</v>
      </c>
      <c r="D11" s="5" t="s">
        <v>135</v>
      </c>
      <c r="E11" s="5" t="s">
        <v>28</v>
      </c>
      <c r="F11" s="5" t="s">
        <v>144</v>
      </c>
    </row>
    <row r="12" spans="1:6">
      <c r="A12" s="7" t="s">
        <v>145</v>
      </c>
      <c r="B12" s="7" t="s">
        <v>146</v>
      </c>
      <c r="C12" s="7" t="s">
        <v>147</v>
      </c>
      <c r="D12" s="14">
        <v>0.65</v>
      </c>
      <c r="E12" s="7" t="s">
        <v>4</v>
      </c>
      <c r="F12" s="7" t="s">
        <v>148</v>
      </c>
    </row>
    <row r="13" spans="1:6">
      <c r="A13" s="8" t="s">
        <v>149</v>
      </c>
      <c r="B13" s="8" t="s">
        <v>52</v>
      </c>
      <c r="C13" s="8" t="s">
        <v>150</v>
      </c>
      <c r="D13" s="15">
        <v>0.72</v>
      </c>
      <c r="E13" s="8" t="s">
        <v>4</v>
      </c>
      <c r="F13" s="8" t="s">
        <v>151</v>
      </c>
    </row>
    <row r="14" spans="1:6">
      <c r="A14" s="7" t="s">
        <v>152</v>
      </c>
      <c r="B14" s="7" t="s">
        <v>32</v>
      </c>
      <c r="C14" s="7" t="s">
        <v>153</v>
      </c>
      <c r="D14" s="14">
        <v>0.4</v>
      </c>
      <c r="E14" s="7" t="s">
        <v>4</v>
      </c>
      <c r="F14" s="7" t="s">
        <v>154</v>
      </c>
    </row>
    <row r="15" spans="1:6">
      <c r="A15" s="8" t="s">
        <v>155</v>
      </c>
      <c r="B15" s="8" t="s">
        <v>156</v>
      </c>
      <c r="C15" s="8" t="s">
        <v>147</v>
      </c>
      <c r="D15" s="15">
        <v>0.25</v>
      </c>
      <c r="E15" s="8" t="s">
        <v>4</v>
      </c>
      <c r="F15" s="8" t="s">
        <v>157</v>
      </c>
    </row>
    <row r="16" spans="1:6">
      <c r="A16" s="7" t="s">
        <v>158</v>
      </c>
      <c r="B16" s="7" t="s">
        <v>60</v>
      </c>
      <c r="C16" s="7" t="s">
        <v>147</v>
      </c>
      <c r="D16" s="14">
        <v>0.33</v>
      </c>
      <c r="E16" s="7" t="s">
        <v>4</v>
      </c>
      <c r="F16" s="7" t="s">
        <v>159</v>
      </c>
    </row>
  </sheetData>
  <mergeCells count="1">
    <mergeCell ref="A1:F1"/>
  </mergeCells>
  <conditionalFormatting sqref="D12:D16">
    <cfRule type="dataBar" priority="1">
      <dataBar>
        <cfvo type="num" val="0"/>
        <cfvo type="num" val="1"/>
        <color rgb="FF4472C4"/>
      </dataBar>
      <extLst>
        <ext xmlns:x14="http://schemas.microsoft.com/office/spreadsheetml/2009/9/main" uri="{B025F937-C7B1-47D3-B67F-A62EFF666E3E}">
          <x14:id>{d333e7f4-c1ff-4734-a68d-7ec84033142d}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33e7f4-c1ff-4734-a68d-7ec84033142d}">
            <x14:dataBar minLength="10" maxLength="90" negativeBarColorSameAsPositive="1" axisPosition="none">
              <x14:cfvo type="num">
                <xm:f>0</xm:f>
              </x14:cfvo>
              <x14:cfvo type="num">
                <xm:f>1</xm:f>
              </x14:cfvo>
              <x14:axisColor indexed="65"/>
            </x14:dataBar>
          </x14:cfRule>
          <xm:sqref>D12:D16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I14"/>
  <sheetViews>
    <sheetView workbookViewId="0">
      <selection activeCell="A1" sqref="A1:I1"/>
    </sheetView>
  </sheetViews>
  <sheetFormatPr defaultColWidth="9" defaultRowHeight="14.4"/>
  <cols>
    <col min="1" max="1" width="28" customWidth="1"/>
    <col min="2" max="8" width="10" customWidth="1"/>
    <col min="9" max="9" width="14" customWidth="1"/>
  </cols>
  <sheetData>
    <row r="1" ht="18" spans="1:1">
      <c r="A1" s="4" t="s">
        <v>160</v>
      </c>
    </row>
    <row r="2" spans="1:9">
      <c r="A2" s="5" t="s">
        <v>161</v>
      </c>
      <c r="B2" s="5" t="s">
        <v>30</v>
      </c>
      <c r="C2" s="5" t="s">
        <v>46</v>
      </c>
      <c r="D2" s="5" t="s">
        <v>57</v>
      </c>
      <c r="E2" s="5" t="s">
        <v>66</v>
      </c>
      <c r="F2" s="5" t="s">
        <v>75</v>
      </c>
      <c r="G2" s="5" t="s">
        <v>81</v>
      </c>
      <c r="H2" s="5" t="s">
        <v>86</v>
      </c>
      <c r="I2" s="5" t="s">
        <v>12</v>
      </c>
    </row>
    <row r="3" spans="1:9">
      <c r="A3" s="7" t="s">
        <v>162</v>
      </c>
      <c r="B3" s="7" t="s">
        <v>163</v>
      </c>
      <c r="C3" s="7" t="s">
        <v>163</v>
      </c>
      <c r="D3" s="7" t="s">
        <v>163</v>
      </c>
      <c r="E3" s="7" t="s">
        <v>15</v>
      </c>
      <c r="F3" s="7" t="s">
        <v>15</v>
      </c>
      <c r="G3" s="7" t="s">
        <v>15</v>
      </c>
      <c r="H3" s="7" t="s">
        <v>15</v>
      </c>
      <c r="I3" s="14">
        <f t="shared" ref="I3:I12" si="0">COUNTIF(B3:H3,"Y")/7</f>
        <v>0.428571428571429</v>
      </c>
    </row>
    <row r="4" spans="1:9">
      <c r="A4" s="8" t="s">
        <v>164</v>
      </c>
      <c r="B4" s="8" t="s">
        <v>163</v>
      </c>
      <c r="C4" s="8" t="s">
        <v>163</v>
      </c>
      <c r="D4" s="8" t="s">
        <v>15</v>
      </c>
      <c r="E4" s="8" t="s">
        <v>163</v>
      </c>
      <c r="F4" s="8" t="s">
        <v>15</v>
      </c>
      <c r="G4" s="8" t="s">
        <v>15</v>
      </c>
      <c r="H4" s="8" t="s">
        <v>15</v>
      </c>
      <c r="I4" s="15">
        <f t="shared" si="0"/>
        <v>0.428571428571429</v>
      </c>
    </row>
    <row r="5" spans="1:9">
      <c r="A5" s="7" t="s">
        <v>165</v>
      </c>
      <c r="B5" s="7" t="s">
        <v>163</v>
      </c>
      <c r="C5" s="7" t="s">
        <v>163</v>
      </c>
      <c r="D5" s="7" t="s">
        <v>163</v>
      </c>
      <c r="E5" s="7" t="s">
        <v>163</v>
      </c>
      <c r="F5" s="7" t="s">
        <v>163</v>
      </c>
      <c r="G5" s="7" t="s">
        <v>15</v>
      </c>
      <c r="H5" s="7" t="s">
        <v>15</v>
      </c>
      <c r="I5" s="14">
        <f t="shared" si="0"/>
        <v>0.714285714285714</v>
      </c>
    </row>
    <row r="6" spans="1:9">
      <c r="A6" s="8" t="s">
        <v>166</v>
      </c>
      <c r="B6" s="8" t="s">
        <v>163</v>
      </c>
      <c r="C6" s="8" t="s">
        <v>163</v>
      </c>
      <c r="D6" s="8" t="s">
        <v>163</v>
      </c>
      <c r="E6" s="8" t="s">
        <v>163</v>
      </c>
      <c r="F6" s="8" t="s">
        <v>163</v>
      </c>
      <c r="G6" s="8" t="s">
        <v>163</v>
      </c>
      <c r="H6" s="8" t="s">
        <v>15</v>
      </c>
      <c r="I6" s="15">
        <f t="shared" si="0"/>
        <v>0.857142857142857</v>
      </c>
    </row>
    <row r="7" spans="1:9">
      <c r="A7" s="7" t="s">
        <v>167</v>
      </c>
      <c r="B7" s="7" t="s">
        <v>163</v>
      </c>
      <c r="C7" s="7" t="s">
        <v>15</v>
      </c>
      <c r="D7" s="7" t="s">
        <v>163</v>
      </c>
      <c r="E7" s="7" t="s">
        <v>163</v>
      </c>
      <c r="F7" s="7" t="s">
        <v>15</v>
      </c>
      <c r="G7" s="7" t="s">
        <v>15</v>
      </c>
      <c r="H7" s="7" t="s">
        <v>15</v>
      </c>
      <c r="I7" s="14">
        <f t="shared" si="0"/>
        <v>0.428571428571429</v>
      </c>
    </row>
    <row r="8" spans="1:9">
      <c r="A8" s="8" t="s">
        <v>168</v>
      </c>
      <c r="B8" s="8" t="s">
        <v>163</v>
      </c>
      <c r="C8" s="8" t="s">
        <v>163</v>
      </c>
      <c r="D8" s="8" t="s">
        <v>15</v>
      </c>
      <c r="E8" s="8" t="s">
        <v>163</v>
      </c>
      <c r="F8" s="8" t="s">
        <v>163</v>
      </c>
      <c r="G8" s="8" t="s">
        <v>15</v>
      </c>
      <c r="H8" s="8" t="s">
        <v>15</v>
      </c>
      <c r="I8" s="15">
        <f t="shared" si="0"/>
        <v>0.571428571428571</v>
      </c>
    </row>
    <row r="9" spans="1:9">
      <c r="A9" s="7" t="s">
        <v>169</v>
      </c>
      <c r="B9" s="7" t="s">
        <v>163</v>
      </c>
      <c r="C9" s="7" t="s">
        <v>163</v>
      </c>
      <c r="D9" s="7" t="s">
        <v>163</v>
      </c>
      <c r="E9" s="7" t="s">
        <v>163</v>
      </c>
      <c r="F9" s="7" t="s">
        <v>163</v>
      </c>
      <c r="G9" s="7" t="s">
        <v>15</v>
      </c>
      <c r="H9" s="7" t="s">
        <v>15</v>
      </c>
      <c r="I9" s="14">
        <f t="shared" si="0"/>
        <v>0.714285714285714</v>
      </c>
    </row>
    <row r="10" spans="1:9">
      <c r="A10" s="8" t="s">
        <v>170</v>
      </c>
      <c r="B10" s="8" t="s">
        <v>15</v>
      </c>
      <c r="C10" s="8" t="s">
        <v>163</v>
      </c>
      <c r="D10" s="8" t="s">
        <v>163</v>
      </c>
      <c r="E10" s="8" t="s">
        <v>15</v>
      </c>
      <c r="F10" s="8" t="s">
        <v>163</v>
      </c>
      <c r="G10" s="8" t="s">
        <v>163</v>
      </c>
      <c r="H10" s="8" t="s">
        <v>15</v>
      </c>
      <c r="I10" s="15">
        <f t="shared" si="0"/>
        <v>0.571428571428571</v>
      </c>
    </row>
    <row r="11" spans="1:9">
      <c r="A11" s="7" t="s">
        <v>171</v>
      </c>
      <c r="B11" s="7" t="s">
        <v>163</v>
      </c>
      <c r="C11" s="7" t="s">
        <v>163</v>
      </c>
      <c r="D11" s="7" t="s">
        <v>163</v>
      </c>
      <c r="E11" s="7" t="s">
        <v>163</v>
      </c>
      <c r="F11" s="7" t="s">
        <v>163</v>
      </c>
      <c r="G11" s="7" t="s">
        <v>163</v>
      </c>
      <c r="H11" s="7" t="s">
        <v>15</v>
      </c>
      <c r="I11" s="14">
        <f t="shared" si="0"/>
        <v>0.857142857142857</v>
      </c>
    </row>
    <row r="12" spans="1:9">
      <c r="A12" s="8" t="s">
        <v>172</v>
      </c>
      <c r="B12" s="8" t="s">
        <v>163</v>
      </c>
      <c r="C12" s="8" t="s">
        <v>15</v>
      </c>
      <c r="D12" s="8" t="s">
        <v>163</v>
      </c>
      <c r="E12" s="8" t="s">
        <v>15</v>
      </c>
      <c r="F12" s="8" t="s">
        <v>163</v>
      </c>
      <c r="G12" s="8" t="s">
        <v>15</v>
      </c>
      <c r="H12" s="8" t="s">
        <v>15</v>
      </c>
      <c r="I12" s="15">
        <f t="shared" si="0"/>
        <v>0.428571428571429</v>
      </c>
    </row>
    <row r="14" spans="1:9">
      <c r="A14" s="13" t="s">
        <v>173</v>
      </c>
      <c r="I14" s="6">
        <f>AVERAGE(I3:I12)</f>
        <v>0.6</v>
      </c>
    </row>
  </sheetData>
  <mergeCells count="1">
    <mergeCell ref="A1:I1"/>
  </mergeCells>
  <conditionalFormatting sqref="B3:B12">
    <cfRule type="cellIs" dxfId="0" priority="1" operator="equal">
      <formula>"Y"</formula>
    </cfRule>
  </conditionalFormatting>
  <conditionalFormatting sqref="C3:C12">
    <cfRule type="cellIs" dxfId="0" priority="2" operator="equal">
      <formula>"Y"</formula>
    </cfRule>
  </conditionalFormatting>
  <conditionalFormatting sqref="D3:D12">
    <cfRule type="cellIs" dxfId="0" priority="3" operator="equal">
      <formula>"Y"</formula>
    </cfRule>
  </conditionalFormatting>
  <conditionalFormatting sqref="E3:E12">
    <cfRule type="cellIs" dxfId="0" priority="4" operator="equal">
      <formula>"Y"</formula>
    </cfRule>
  </conditionalFormatting>
  <conditionalFormatting sqref="F3:F12">
    <cfRule type="cellIs" dxfId="0" priority="5" operator="equal">
      <formula>"Y"</formula>
    </cfRule>
  </conditionalFormatting>
  <conditionalFormatting sqref="G3:G12">
    <cfRule type="cellIs" dxfId="0" priority="6" operator="equal">
      <formula>"Y"</formula>
    </cfRule>
  </conditionalFormatting>
  <conditionalFormatting sqref="H3:H12">
    <cfRule type="cellIs" dxfId="0" priority="7" operator="equal">
      <formula>"Y"</formula>
    </cfRule>
  </conditionalFormatting>
  <conditionalFormatting sqref="I3:I12">
    <cfRule type="dataBar" priority="8">
      <dataBar>
        <cfvo type="num" val="0"/>
        <cfvo type="num" val="1"/>
        <color rgb="FF548235"/>
      </dataBar>
      <extLst>
        <ext xmlns:x14="http://schemas.microsoft.com/office/spreadsheetml/2009/9/main" uri="{B025F937-C7B1-47D3-B67F-A62EFF666E3E}">
          <x14:id>{c9a2d8c0-299d-4c10-9b13-97aa3bda918c}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a2d8c0-299d-4c10-9b13-97aa3bda918c}">
            <x14:dataBar minLength="10" maxLength="90" negativeBarColorSameAsPositive="1" axisPosition="none">
              <x14:cfvo type="num">
                <xm:f>0</xm:f>
              </x14:cfvo>
              <x14:cfvo type="num">
                <xm:f>1</xm:f>
              </x14:cfvo>
              <x14:axisColor indexed="65"/>
            </x14:dataBar>
          </x14:cfRule>
          <xm:sqref>I3:I12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D23"/>
  <sheetViews>
    <sheetView workbookViewId="0">
      <selection activeCell="A1" sqref="A1:D1"/>
    </sheetView>
  </sheetViews>
  <sheetFormatPr defaultColWidth="9" defaultRowHeight="14.4" outlineLevelCol="3"/>
  <cols>
    <col min="1" max="1" width="80" customWidth="1"/>
  </cols>
  <sheetData>
    <row r="1" ht="18" spans="1:1">
      <c r="A1" s="4" t="s">
        <v>174</v>
      </c>
    </row>
    <row r="3" ht="15.6" spans="1:1">
      <c r="A3" s="9" t="s">
        <v>175</v>
      </c>
    </row>
    <row r="4" spans="1:1">
      <c r="A4" s="3" t="s">
        <v>176</v>
      </c>
    </row>
    <row r="5" spans="1:1">
      <c r="A5" s="3" t="s">
        <v>177</v>
      </c>
    </row>
    <row r="6" spans="1:1">
      <c r="A6" s="3" t="s">
        <v>178</v>
      </c>
    </row>
    <row r="7" spans="1:1">
      <c r="A7" s="3" t="s">
        <v>179</v>
      </c>
    </row>
    <row r="9" ht="15.6" spans="1:1">
      <c r="A9" s="10" t="s">
        <v>180</v>
      </c>
    </row>
    <row r="10" spans="1:1">
      <c r="A10" s="3" t="s">
        <v>181</v>
      </c>
    </row>
    <row r="11" spans="1:1">
      <c r="A11" s="3" t="s">
        <v>182</v>
      </c>
    </row>
    <row r="12" spans="1:1">
      <c r="A12" s="3" t="s">
        <v>183</v>
      </c>
    </row>
    <row r="14" ht="15.6" spans="1:1">
      <c r="A14" s="11" t="s">
        <v>184</v>
      </c>
    </row>
    <row r="15" spans="1:1">
      <c r="A15" s="3" t="s">
        <v>185</v>
      </c>
    </row>
    <row r="16" spans="1:1">
      <c r="A16" s="3" t="s">
        <v>186</v>
      </c>
    </row>
    <row r="17" spans="1:1">
      <c r="A17" s="3" t="s">
        <v>187</v>
      </c>
    </row>
    <row r="19" ht="15.6" spans="1:1">
      <c r="A19" s="12" t="s">
        <v>188</v>
      </c>
    </row>
    <row r="20" spans="1:1">
      <c r="A20" s="3" t="s">
        <v>189</v>
      </c>
    </row>
    <row r="21" spans="1:1">
      <c r="A21" s="3" t="s">
        <v>190</v>
      </c>
    </row>
    <row r="22" spans="1:1">
      <c r="A22" s="3" t="s">
        <v>191</v>
      </c>
    </row>
    <row r="23" spans="1:1">
      <c r="A23" s="3" t="s">
        <v>192</v>
      </c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H19"/>
  <sheetViews>
    <sheetView workbookViewId="0">
      <selection activeCell="A1" sqref="A1:H1"/>
    </sheetView>
  </sheetViews>
  <sheetFormatPr defaultColWidth="9" defaultRowHeight="14.4" outlineLevelCol="7"/>
  <cols>
    <col min="1" max="1" width="14" customWidth="1"/>
    <col min="2" max="8" width="18" customWidth="1"/>
  </cols>
  <sheetData>
    <row r="1" ht="18" spans="1:1">
      <c r="A1" s="4" t="s">
        <v>193</v>
      </c>
    </row>
    <row r="2" spans="1:8">
      <c r="A2" s="5" t="s">
        <v>194</v>
      </c>
      <c r="B2" s="5" t="s">
        <v>14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</row>
    <row r="3" spans="1:8">
      <c r="A3" s="7" t="s">
        <v>195</v>
      </c>
      <c r="B3" s="7" t="s">
        <v>196</v>
      </c>
      <c r="C3" s="7" t="s">
        <v>197</v>
      </c>
      <c r="D3" s="7" t="s">
        <v>198</v>
      </c>
      <c r="E3" s="7" t="s">
        <v>199</v>
      </c>
      <c r="F3" s="7" t="s">
        <v>200</v>
      </c>
      <c r="G3" s="7" t="s">
        <v>201</v>
      </c>
      <c r="H3" s="7" t="s">
        <v>202</v>
      </c>
    </row>
    <row r="4" spans="1:8">
      <c r="A4" s="8" t="s">
        <v>203</v>
      </c>
      <c r="B4" s="8" t="s">
        <v>204</v>
      </c>
      <c r="C4" s="8" t="s">
        <v>205</v>
      </c>
      <c r="D4" s="8" t="s">
        <v>206</v>
      </c>
      <c r="E4" s="8" t="s">
        <v>207</v>
      </c>
      <c r="F4" s="8" t="s">
        <v>208</v>
      </c>
      <c r="G4" s="8" t="s">
        <v>209</v>
      </c>
      <c r="H4" s="8" t="s">
        <v>210</v>
      </c>
    </row>
    <row r="5" spans="1:8">
      <c r="A5" s="7" t="s">
        <v>211</v>
      </c>
      <c r="B5" s="7" t="s">
        <v>212</v>
      </c>
      <c r="C5" s="7" t="s">
        <v>213</v>
      </c>
      <c r="D5" s="7" t="s">
        <v>214</v>
      </c>
      <c r="E5" s="7" t="s">
        <v>215</v>
      </c>
      <c r="F5" s="7" t="s">
        <v>216</v>
      </c>
      <c r="G5" s="7" t="s">
        <v>217</v>
      </c>
      <c r="H5" s="7" t="s">
        <v>218</v>
      </c>
    </row>
    <row r="6" spans="1:8">
      <c r="A6" s="8" t="s">
        <v>219</v>
      </c>
      <c r="B6" s="8" t="s">
        <v>220</v>
      </c>
      <c r="C6" s="8" t="s">
        <v>221</v>
      </c>
      <c r="D6" s="8" t="s">
        <v>222</v>
      </c>
      <c r="E6" s="8" t="s">
        <v>223</v>
      </c>
      <c r="F6" s="8" t="s">
        <v>224</v>
      </c>
      <c r="G6" s="8" t="s">
        <v>225</v>
      </c>
      <c r="H6" s="8" t="s">
        <v>226</v>
      </c>
    </row>
    <row r="8" ht="15.6" spans="1:1">
      <c r="A8" s="2" t="s">
        <v>227</v>
      </c>
    </row>
    <row r="9" spans="1:4">
      <c r="A9" s="5" t="s">
        <v>228</v>
      </c>
      <c r="B9" s="5" t="s">
        <v>26</v>
      </c>
      <c r="C9" s="5" t="s">
        <v>229</v>
      </c>
      <c r="D9" s="5" t="s">
        <v>230</v>
      </c>
    </row>
    <row r="10" spans="1:4">
      <c r="A10" s="7" t="s">
        <v>231</v>
      </c>
      <c r="B10" s="7" t="s">
        <v>232</v>
      </c>
      <c r="C10" s="7" t="s">
        <v>233</v>
      </c>
      <c r="D10" s="7" t="s">
        <v>234</v>
      </c>
    </row>
    <row r="11" spans="1:4">
      <c r="A11" s="8" t="s">
        <v>235</v>
      </c>
      <c r="B11" s="8" t="s">
        <v>232</v>
      </c>
      <c r="C11" s="8" t="s">
        <v>236</v>
      </c>
      <c r="D11" s="8" t="s">
        <v>237</v>
      </c>
    </row>
    <row r="12" spans="1:4">
      <c r="A12" s="7" t="s">
        <v>238</v>
      </c>
      <c r="B12" s="7" t="s">
        <v>239</v>
      </c>
      <c r="C12" s="7" t="s">
        <v>240</v>
      </c>
      <c r="D12" s="7" t="s">
        <v>241</v>
      </c>
    </row>
    <row r="13" spans="1:4">
      <c r="A13" s="8" t="s">
        <v>242</v>
      </c>
      <c r="B13" s="8" t="s">
        <v>239</v>
      </c>
      <c r="C13" s="8" t="s">
        <v>243</v>
      </c>
      <c r="D13" s="8" t="s">
        <v>241</v>
      </c>
    </row>
    <row r="14" spans="1:4">
      <c r="A14" s="7" t="s">
        <v>244</v>
      </c>
      <c r="B14" s="7" t="s">
        <v>245</v>
      </c>
      <c r="C14" s="7" t="s">
        <v>246</v>
      </c>
      <c r="D14" s="7" t="s">
        <v>234</v>
      </c>
    </row>
    <row r="15" spans="1:4">
      <c r="A15" s="8" t="s">
        <v>247</v>
      </c>
      <c r="B15" s="8" t="s">
        <v>248</v>
      </c>
      <c r="C15" s="8" t="s">
        <v>249</v>
      </c>
      <c r="D15" s="8" t="s">
        <v>234</v>
      </c>
    </row>
    <row r="16" spans="1:4">
      <c r="A16" s="7" t="s">
        <v>250</v>
      </c>
      <c r="B16" s="7" t="s">
        <v>248</v>
      </c>
      <c r="C16" s="7" t="s">
        <v>251</v>
      </c>
      <c r="D16" s="7" t="s">
        <v>237</v>
      </c>
    </row>
    <row r="17" spans="1:4">
      <c r="A17" s="8" t="s">
        <v>252</v>
      </c>
      <c r="B17" s="8" t="s">
        <v>219</v>
      </c>
      <c r="C17" s="8" t="s">
        <v>251</v>
      </c>
      <c r="D17" s="8" t="s">
        <v>234</v>
      </c>
    </row>
    <row r="18" spans="1:4">
      <c r="A18" s="7" t="s">
        <v>253</v>
      </c>
      <c r="B18" s="7" t="s">
        <v>245</v>
      </c>
      <c r="C18" s="7" t="s">
        <v>254</v>
      </c>
      <c r="D18" s="7" t="s">
        <v>234</v>
      </c>
    </row>
    <row r="19" spans="1:4">
      <c r="A19" s="8" t="s">
        <v>255</v>
      </c>
      <c r="B19" s="8" t="s">
        <v>239</v>
      </c>
      <c r="C19" s="8" t="s">
        <v>256</v>
      </c>
      <c r="D19" s="8" t="s">
        <v>241</v>
      </c>
    </row>
  </sheetData>
  <mergeCells count="1">
    <mergeCell ref="A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H23"/>
  <sheetViews>
    <sheetView workbookViewId="0">
      <selection activeCell="A1" sqref="A1:H1"/>
    </sheetView>
  </sheetViews>
  <sheetFormatPr defaultColWidth="9" defaultRowHeight="14.4" outlineLevelCol="7"/>
  <sheetData>
    <row r="1" ht="18" spans="1:1">
      <c r="A1" s="4" t="s">
        <v>257</v>
      </c>
    </row>
    <row r="3" ht="15.6" spans="1:7">
      <c r="A3" s="2" t="s">
        <v>258</v>
      </c>
      <c r="G3" s="2" t="s">
        <v>259</v>
      </c>
    </row>
    <row r="4" spans="1:8">
      <c r="A4" s="5" t="s">
        <v>28</v>
      </c>
      <c r="B4" s="5" t="s">
        <v>260</v>
      </c>
      <c r="G4" t="s">
        <v>91</v>
      </c>
      <c r="H4" t="s">
        <v>260</v>
      </c>
    </row>
    <row r="5" spans="1:8">
      <c r="A5" t="s">
        <v>34</v>
      </c>
      <c r="B5">
        <v>8</v>
      </c>
      <c r="G5" t="s">
        <v>94</v>
      </c>
      <c r="H5">
        <v>7</v>
      </c>
    </row>
    <row r="6" spans="1:8">
      <c r="A6" t="s">
        <v>4</v>
      </c>
      <c r="B6">
        <v>3</v>
      </c>
      <c r="G6" t="s">
        <v>98</v>
      </c>
      <c r="H6">
        <v>7</v>
      </c>
    </row>
    <row r="7" spans="1:8">
      <c r="A7" t="s">
        <v>5</v>
      </c>
      <c r="B7">
        <v>9</v>
      </c>
      <c r="G7" t="s">
        <v>104</v>
      </c>
      <c r="H7">
        <v>6</v>
      </c>
    </row>
    <row r="8" spans="1:2">
      <c r="A8" t="s">
        <v>261</v>
      </c>
      <c r="B8">
        <v>0</v>
      </c>
    </row>
    <row r="12" ht="15.6" spans="1:1">
      <c r="A12" s="2" t="s">
        <v>262</v>
      </c>
    </row>
    <row r="13" spans="1:2">
      <c r="A13" s="5" t="s">
        <v>161</v>
      </c>
      <c r="B13" s="5" t="s">
        <v>263</v>
      </c>
    </row>
    <row r="14" spans="1:2">
      <c r="A14" t="s">
        <v>264</v>
      </c>
      <c r="B14" s="6">
        <v>0.43</v>
      </c>
    </row>
    <row r="15" spans="1:2">
      <c r="A15" t="s">
        <v>265</v>
      </c>
      <c r="B15" s="6">
        <v>0.43</v>
      </c>
    </row>
    <row r="16" spans="1:2">
      <c r="A16" t="s">
        <v>266</v>
      </c>
      <c r="B16" s="6">
        <v>0.71</v>
      </c>
    </row>
    <row r="17" spans="1:2">
      <c r="A17" t="s">
        <v>267</v>
      </c>
      <c r="B17" s="6">
        <v>0.86</v>
      </c>
    </row>
    <row r="18" spans="1:2">
      <c r="A18" t="s">
        <v>268</v>
      </c>
      <c r="B18" s="6">
        <v>0.43</v>
      </c>
    </row>
    <row r="19" spans="1:2">
      <c r="A19" t="s">
        <v>269</v>
      </c>
      <c r="B19" s="6">
        <v>0.71</v>
      </c>
    </row>
    <row r="20" spans="1:2">
      <c r="A20" t="s">
        <v>169</v>
      </c>
      <c r="B20" s="6">
        <v>0.71</v>
      </c>
    </row>
    <row r="21" spans="1:2">
      <c r="A21" t="s">
        <v>270</v>
      </c>
      <c r="B21" s="6">
        <v>0.57</v>
      </c>
    </row>
    <row r="22" spans="1:2">
      <c r="A22" t="s">
        <v>271</v>
      </c>
      <c r="B22" s="6">
        <v>0.86</v>
      </c>
    </row>
    <row r="23" spans="1:2">
      <c r="A23" t="s">
        <v>272</v>
      </c>
      <c r="B23" s="6">
        <v>0.43</v>
      </c>
    </row>
  </sheetData>
  <mergeCells count="1">
    <mergeCell ref="A1:H1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04040"/>
  </sheetPr>
  <dimension ref="A1:D26"/>
  <sheetViews>
    <sheetView workbookViewId="0">
      <selection activeCell="A1" sqref="A1:D1"/>
    </sheetView>
  </sheetViews>
  <sheetFormatPr defaultColWidth="9" defaultRowHeight="14.4" outlineLevelCol="3"/>
  <cols>
    <col min="1" max="1" width="80" customWidth="1"/>
  </cols>
  <sheetData>
    <row r="1" ht="21" spans="1:1">
      <c r="A1" s="1" t="s">
        <v>273</v>
      </c>
    </row>
    <row r="3" ht="15.6" spans="1:1">
      <c r="A3" s="2" t="s">
        <v>274</v>
      </c>
    </row>
    <row r="4" spans="1:1">
      <c r="A4" s="3" t="s">
        <v>275</v>
      </c>
    </row>
    <row r="5" ht="15.6" spans="1:1">
      <c r="A5" s="2" t="s">
        <v>276</v>
      </c>
    </row>
    <row r="6" spans="1:1">
      <c r="A6" s="3" t="s">
        <v>277</v>
      </c>
    </row>
    <row r="7" ht="15.6" spans="1:1">
      <c r="A7" s="2" t="s">
        <v>278</v>
      </c>
    </row>
    <row r="8" spans="1:1">
      <c r="A8" s="3" t="s">
        <v>279</v>
      </c>
    </row>
    <row r="9" ht="15.6" spans="1:1">
      <c r="A9" s="2" t="s">
        <v>280</v>
      </c>
    </row>
    <row r="10" spans="1:1">
      <c r="A10" s="3" t="s">
        <v>281</v>
      </c>
    </row>
    <row r="11" ht="15.6" spans="1:1">
      <c r="A11" s="2" t="s">
        <v>282</v>
      </c>
    </row>
    <row r="12" spans="1:1">
      <c r="A12" s="3" t="s">
        <v>283</v>
      </c>
    </row>
    <row r="13" ht="15.6" spans="1:1">
      <c r="A13" s="2" t="s">
        <v>284</v>
      </c>
    </row>
    <row r="14" spans="1:1">
      <c r="A14" s="3" t="s">
        <v>285</v>
      </c>
    </row>
    <row r="15" ht="15.6" spans="1:1">
      <c r="A15" s="2" t="s">
        <v>286</v>
      </c>
    </row>
    <row r="16" spans="1:1">
      <c r="A16" s="3" t="s">
        <v>287</v>
      </c>
    </row>
    <row r="17" ht="15.6" spans="1:1">
      <c r="A17" s="2" t="s">
        <v>288</v>
      </c>
    </row>
    <row r="18" spans="1:1">
      <c r="A18" s="3" t="s">
        <v>289</v>
      </c>
    </row>
    <row r="20" ht="15.6" spans="1:1">
      <c r="A20" s="2" t="s">
        <v>290</v>
      </c>
    </row>
    <row r="21" spans="1:1">
      <c r="A21" s="3" t="s">
        <v>291</v>
      </c>
    </row>
    <row r="22" spans="1:1">
      <c r="A22" s="3" t="s">
        <v>292</v>
      </c>
    </row>
    <row r="23" spans="1:1">
      <c r="A23" s="3" t="s">
        <v>293</v>
      </c>
    </row>
    <row r="24" spans="1:1">
      <c r="A24" s="3" t="s">
        <v>294</v>
      </c>
    </row>
    <row r="25" spans="1:1">
      <c r="A25" s="3" t="s">
        <v>295</v>
      </c>
    </row>
    <row r="26" spans="1:1">
      <c r="A26" s="3" t="s">
        <v>296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Weekly Schedule</vt:lpstr>
      <vt:lpstr>Task List</vt:lpstr>
      <vt:lpstr>Goals &amp; Priorities</vt:lpstr>
      <vt:lpstr>Habit Tracker</vt:lpstr>
      <vt:lpstr>Notes &amp; Reflections</vt:lpstr>
      <vt:lpstr>Meal Planner</vt:lpstr>
      <vt:lpstr>Charts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2026-08-12T16:27:00Z</dcterms:created>
  <dcterms:modified xsi:type="dcterms:W3CDTF">2026-08-12T16:48:13Z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56DC4868F8DC4594BCBCB11D95C9659F_12</vt:lpwstr>
  </property>
  <property fmtid="{D5CDD505-2E9C-101B-9397-08002B2CF9AE}" pid="3" name="KSOProductBuildVer">
    <vt:lpwstr>2052-12.8.2.19823</vt:lpwstr>
  </property>
</Properties>
</file>